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2"/>
  </bookViews>
  <sheets>
    <sheet name="INCOME STAT" sheetId="1" r:id="rId1"/>
    <sheet name="BSHEET" sheetId="2" r:id="rId2"/>
    <sheet name="NOTES" sheetId="3" r:id="rId3"/>
  </sheets>
  <definedNames>
    <definedName name="_xlnm.Print_Area" localSheetId="0">'INCOME STAT'!$A$1:$L$46</definedName>
  </definedNames>
  <calcPr fullCalcOnLoad="1"/>
</workbook>
</file>

<file path=xl/sharedStrings.xml><?xml version="1.0" encoding="utf-8"?>
<sst xmlns="http://schemas.openxmlformats.org/spreadsheetml/2006/main" count="286" uniqueCount="238">
  <si>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</si>
  <si>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</si>
  <si>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</si>
  <si>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</si>
  <si>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</si>
  <si>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</si>
  <si>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</si>
  <si>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</si>
  <si>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</si>
  <si>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</si>
  <si>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</si>
  <si>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</si>
  <si>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</si>
  <si>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Other income including interst income</t>
  </si>
  <si>
    <t>2 (a)</t>
  </si>
  <si>
    <t>Interest on borrowings</t>
  </si>
  <si>
    <t>Depreciation and amortisation</t>
  </si>
  <si>
    <t xml:space="preserve">  (d)    Exceptional items</t>
  </si>
  <si>
    <t xml:space="preserve">  (e)</t>
  </si>
  <si>
    <t>Operating loss after  interest on borrowings, depreciation</t>
  </si>
  <si>
    <t xml:space="preserve">  (f)</t>
  </si>
  <si>
    <t>Share in results of associated companies</t>
  </si>
  <si>
    <t xml:space="preserve">  (g)</t>
  </si>
  <si>
    <t xml:space="preserve">Loss before taxation, minority interests and extraordinary </t>
  </si>
  <si>
    <t>items</t>
  </si>
  <si>
    <t xml:space="preserve">  (h)</t>
  </si>
  <si>
    <t>Taxation</t>
  </si>
  <si>
    <t xml:space="preserve">  (i)</t>
  </si>
  <si>
    <t>(ii) Less minority interest</t>
  </si>
  <si>
    <t xml:space="preserve">  (j)</t>
  </si>
  <si>
    <t>Loss after taxation attributable to members of the company</t>
  </si>
  <si>
    <t xml:space="preserve">  (k)</t>
  </si>
  <si>
    <t>(i)   Extraordinary items</t>
  </si>
  <si>
    <t>(ii)  Less minority interest</t>
  </si>
  <si>
    <t>(i)  Loss after taxation before deducting minority interest</t>
  </si>
  <si>
    <t xml:space="preserve">  (l)</t>
  </si>
  <si>
    <t>Loss after taxation and extraordinary items attributable to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</si>
  <si>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</si>
  <si>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</si>
  <si>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</si>
  <si>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</si>
  <si>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</si>
  <si>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</si>
  <si>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</si>
  <si>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</si>
  <si>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</si>
  <si>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>5 Current Assets</t>
  </si>
  <si>
    <t>4 Intangible Assets</t>
  </si>
  <si>
    <t>3 Long Term Investments</t>
  </si>
  <si>
    <t>6 Current Liabilities</t>
  </si>
  <si>
    <t>8 Shareholders' Fund</t>
  </si>
  <si>
    <t xml:space="preserve">   Share Capital</t>
  </si>
  <si>
    <t xml:space="preserve">   Reserves </t>
  </si>
  <si>
    <t>Share Premium</t>
  </si>
  <si>
    <t>9 Minority Interests</t>
  </si>
  <si>
    <t>10 Long Term Borrowings</t>
  </si>
  <si>
    <t>12 Net Tangible assets per share (sen)</t>
  </si>
  <si>
    <t>Reserve on Consolidation</t>
  </si>
  <si>
    <t>Accumulated Losses</t>
  </si>
  <si>
    <t>(iii) Extraordinary items attributable to members of the company</t>
  </si>
  <si>
    <t>(i) Basic based on 22,260,000 ordinary shares (sen)</t>
  </si>
  <si>
    <t xml:space="preserve">Loss per share based on 2(j) above </t>
  </si>
  <si>
    <t>11 Deferred Taxation</t>
  </si>
  <si>
    <t>CONSOLIDATED INCOME  STATEMENT</t>
  </si>
  <si>
    <t>NOTES TO THE QUARTERLY REPORT ON CONSOLIDATED RESULTS</t>
  </si>
  <si>
    <t>Accounting Policies</t>
  </si>
  <si>
    <t>Exceptional Items</t>
  </si>
  <si>
    <t>There were no exceptional items for the current financial period todate.</t>
  </si>
  <si>
    <t>Extraordinary Items</t>
  </si>
  <si>
    <t>There were no extraordinary items for the current financial period todate.</t>
  </si>
  <si>
    <t>Pre-acquisition Profits</t>
  </si>
  <si>
    <t>There have been no pre-acquisition profits for the current financial period todate.</t>
  </si>
  <si>
    <t>Investment Income and Profit on Sale of Investment and/or Properties</t>
  </si>
  <si>
    <t>There is no profit on sale of investment or properties.</t>
  </si>
  <si>
    <t>Particulars of Purchase or Disposal of Quoted Securities</t>
  </si>
  <si>
    <t>There were no sales or purchases of quoted securities during the period.</t>
  </si>
  <si>
    <t>As at the Balance Sheet date, the Group does not hold any quoted securities.</t>
  </si>
  <si>
    <t>Changes in the composition of the Group</t>
  </si>
  <si>
    <t>Status of Corporate proposals announced but not completed</t>
  </si>
  <si>
    <t>Explanatory comments about the seasonality or cyclicality of operations</t>
  </si>
  <si>
    <t>Details of issuances and repayment of debt and equity securities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</si>
  <si>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</si>
  <si>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</si>
  <si>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</si>
  <si>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</si>
  <si>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</si>
  <si>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</si>
  <si>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 xml:space="preserve">There were no financial instruments with off balance sheet risk for the current financial period. </t>
  </si>
  <si>
    <t>Segmental Reporting</t>
  </si>
  <si>
    <t>taxation</t>
  </si>
  <si>
    <t>Assets</t>
  </si>
  <si>
    <t>Employed</t>
  </si>
  <si>
    <t>before</t>
  </si>
  <si>
    <t xml:space="preserve">Explanatory comments on any material change in the profit before taxation for the quarter reported on </t>
  </si>
  <si>
    <t>as compared with the preceding quarter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</si>
  <si>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</si>
  <si>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</si>
  <si>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</si>
  <si>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</si>
  <si>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</si>
  <si>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Material Litigations</t>
  </si>
  <si>
    <t>Segmental information relating to geographical locations has not been prepared as the Group's activities</t>
  </si>
  <si>
    <t>are primarily based in Malaysia.</t>
  </si>
  <si>
    <t>guarantees given to banks, finance companies and creditors for credit facilities granted to its</t>
  </si>
  <si>
    <t>The Group is not subject to seasonality or cyclicality of operations.</t>
  </si>
  <si>
    <t xml:space="preserve">There have been no issuance and repayment of debt and equity securities for the financial period ended </t>
  </si>
  <si>
    <t xml:space="preserve">Property Development </t>
  </si>
  <si>
    <t xml:space="preserve">The quarterly financial statements have been prepared based on accounting policies and methods of </t>
  </si>
  <si>
    <t>There has been no change in the composition of the Group.</t>
  </si>
  <si>
    <t>Investment in associated companies</t>
  </si>
  <si>
    <t>minority interest and extraordinary items</t>
  </si>
  <si>
    <t xml:space="preserve">and amortisation and  exceptional items but before income tax, </t>
  </si>
  <si>
    <t>depreciation and amortisation, exceptional items, income tax,</t>
  </si>
  <si>
    <t>7 Net Current Liabilities</t>
  </si>
  <si>
    <t>Manufacturing, trading &amp; others</t>
  </si>
  <si>
    <t>Preceding</t>
  </si>
  <si>
    <t xml:space="preserve">Operating profit/(loss)  before interest on borrowings, </t>
  </si>
  <si>
    <t xml:space="preserve">                       CUMULATIVE</t>
  </si>
  <si>
    <t xml:space="preserve">             %</t>
  </si>
  <si>
    <t>Due from associated companies</t>
  </si>
  <si>
    <t>Due from directors</t>
  </si>
  <si>
    <t>Due to associated companies</t>
  </si>
  <si>
    <t>Due to directors</t>
  </si>
  <si>
    <t>Short term borrowings</t>
  </si>
  <si>
    <t>Provision for taxation</t>
  </si>
  <si>
    <t>Property development project</t>
  </si>
  <si>
    <t>1 Fixed assets</t>
  </si>
  <si>
    <t>2 Investment in associated companies</t>
  </si>
  <si>
    <t>Banks</t>
  </si>
  <si>
    <t>Finance companies</t>
  </si>
  <si>
    <t>Creditors</t>
  </si>
  <si>
    <t>subsidiary and associated companies. The breakdown of contingent liabilities are as follows:</t>
  </si>
  <si>
    <t>a) Short term borrowings</t>
  </si>
  <si>
    <t>b) Long term borrowings</t>
  </si>
  <si>
    <t xml:space="preserve">     Bank overdraft</t>
  </si>
  <si>
    <t xml:space="preserve">     Term loans</t>
  </si>
  <si>
    <t xml:space="preserve">     Hire purchase creditors</t>
  </si>
  <si>
    <t xml:space="preserve">     Hire purchase creditors </t>
  </si>
  <si>
    <t xml:space="preserve">     Total</t>
  </si>
  <si>
    <t xml:space="preserve">     Revolving credits</t>
  </si>
  <si>
    <t xml:space="preserve">            INDIVIDUAL</t>
  </si>
  <si>
    <t>Details of pending litigation as at 21 February 2001 are as follows:</t>
  </si>
  <si>
    <t xml:space="preserve">UNAUDITED QUARTERLY REPORT FOR THE FINANCIAL QUARTER ENDED 31 DECEMBER 2001 </t>
  </si>
  <si>
    <t>CONSOLIDATED BALANCE SHEET - 31 DECEMBER 2001</t>
  </si>
  <si>
    <t>Inventories</t>
  </si>
  <si>
    <t>Trade receivables</t>
  </si>
  <si>
    <t>Other receivables, deposits &amp; prepayments</t>
  </si>
  <si>
    <t>Cash and bank balances</t>
  </si>
  <si>
    <t>Fixed deposits with a licensed bank</t>
  </si>
  <si>
    <t>Trade payables</t>
  </si>
  <si>
    <t>Other payables and accrued expenses</t>
  </si>
  <si>
    <t>FOR THE FINANCIAL QUARTER ENDED 31 DECEMBER 2001</t>
  </si>
  <si>
    <t>31 December 2001.</t>
  </si>
  <si>
    <t>Group borrowings and debt securities as at 31 December 2001 are as follows:</t>
  </si>
  <si>
    <t xml:space="preserve">The Company is contingently liable to the extend of about RM 189,581,000 in respect of corporate  </t>
  </si>
  <si>
    <t>Profit/(Loss)</t>
  </si>
  <si>
    <t>Turnover - manufacturing &amp; trading</t>
  </si>
  <si>
    <t>Turnover - property development</t>
  </si>
  <si>
    <t xml:space="preserve">                         Increase/ (Decrease)</t>
  </si>
  <si>
    <t>Loss before taxation - manufacturing &amp; trading</t>
  </si>
  <si>
    <t>Profit before taxation - property development</t>
  </si>
  <si>
    <t xml:space="preserve">The Directors do not recommend any interim dividend for the period ended 31 December  2001. </t>
  </si>
  <si>
    <t xml:space="preserve">     Trust receipts,bankers' acceptance and others</t>
  </si>
  <si>
    <t>The analysis by activity of the Group for the financial year ended 31 December 2001 are as follows:</t>
  </si>
  <si>
    <t>Taxation for the year ended December 31,2001 are as follows:</t>
  </si>
  <si>
    <t>Current year</t>
  </si>
  <si>
    <t>Underprovision of real property gains tax in prior years</t>
  </si>
  <si>
    <t>Overprovision of taxation in prior years</t>
  </si>
  <si>
    <t>Deferred taxation</t>
  </si>
  <si>
    <t>Net total taxation</t>
  </si>
  <si>
    <t>Loss before taxation</t>
  </si>
  <si>
    <t>trading division and property development division.</t>
  </si>
  <si>
    <t xml:space="preserve">a)  Strong performance from the property development division which has managed to return to the black upon </t>
  </si>
  <si>
    <t xml:space="preserve">     the reactivation of Sungai Petani Project, Kedah during the year. Response from the sales medium cost  </t>
  </si>
  <si>
    <t xml:space="preserve">     residential houses launched during the year has been very encouraging.</t>
  </si>
  <si>
    <t>b) Better results from manufacturing &amp; trading division.</t>
  </si>
  <si>
    <t xml:space="preserve">Loss before taxation for current quarter is reduced to RM0.39 million as compared to RM1.12 million in preceding </t>
  </si>
  <si>
    <t>quarter due to better performance from the manufacturing &amp; trading division.</t>
  </si>
  <si>
    <t>Turnover for current period is higher than preceding quarter mainly due to improvement in both manufacturing &amp;</t>
  </si>
  <si>
    <t xml:space="preserve">computation consistent with those adopted in the 2000 annual report and complies with the </t>
  </si>
  <si>
    <t>applicable approved accounting standards of the Malaysian Accounting Standards Board.</t>
  </si>
  <si>
    <t>a)  A wholly owned subsidiary, Emico Marketing Sdn Bhd has received writs of summons from suppliers</t>
  </si>
  <si>
    <t>b)  A sub-contractor for earthwork for Emico Development Sdn Bhd has taken legal action against the Company</t>
  </si>
  <si>
    <t xml:space="preserve">c)   Emico Development Sdn Bhd has received writs of summons from a finance company for RM570,000 for </t>
  </si>
  <si>
    <t xml:space="preserve">     instalments of RM15,169.89 each with effect from November 2001 to October 2002. </t>
  </si>
  <si>
    <t xml:space="preserve">      for a disputed contract sum which amounted to approximately RM400,000. The civil suit was withdrawn</t>
  </si>
  <si>
    <t xml:space="preserve">     pursuant to a Settlement Agreement dated 18 October 2001.</t>
  </si>
  <si>
    <t xml:space="preserve">       balance outstanding from hire purchase account. The Company has reached a settlement agreement with</t>
  </si>
  <si>
    <t xml:space="preserve">       the finance company for a total settlement of RM500,000 to be paid by instalments over a period of time.</t>
  </si>
  <si>
    <t>The Group managed to achieve a lower loss before taxation of RM5.77 million for the year ended 31 Dec 2001 as</t>
  </si>
  <si>
    <t>compared to RM20.82 million in the preceding year due to the followings:</t>
  </si>
  <si>
    <t xml:space="preserve">Barring unforeseen circumstances and subject to the completion of the debts restructuring, the results for this </t>
  </si>
  <si>
    <t xml:space="preserve">year is expected to be better than last year. The property development will be expected to contribute significally </t>
  </si>
  <si>
    <t>middle of the year.</t>
  </si>
  <si>
    <t xml:space="preserve">d)  A subsidiary company, Emico Asia  Sdn Bhd, has received a writ of summons from a bank for a defaulted </t>
  </si>
  <si>
    <t xml:space="preserve">     banking facilities amounted to RM4.5 million. Hearing of summary judgement have not been fixed yet.</t>
  </si>
  <si>
    <t xml:space="preserve">     of building materials totaling approximately RM758,000. The legal cases have been settled by way of </t>
  </si>
  <si>
    <t xml:space="preserve">     two consent judgements.</t>
  </si>
  <si>
    <t xml:space="preserve">     In the first case, a consent judgement were entered for a amount of RM436,000 of which payment will be </t>
  </si>
  <si>
    <t xml:space="preserve">    from contra of 2 units of shoplot value at RM218,000 each. The shoplots will be constructed by Emico  </t>
  </si>
  <si>
    <t xml:space="preserve">    Development Sdn Bhd at its project called Taman Batik , Sungai Petani, Kedah.</t>
  </si>
  <si>
    <t xml:space="preserve">     In another case, a consent judgement were entered for an amount of RM182,038.68, to be paid by 12 monthly</t>
  </si>
  <si>
    <t>(a)</t>
  </si>
  <si>
    <t>On 8th August 2001, the Company announced that it has entered into a debt restructuring agreement with the</t>
  </si>
  <si>
    <t>lenders for compromise of its debts of RM117,439,362.</t>
  </si>
  <si>
    <t>(b)</t>
  </si>
  <si>
    <t>On 23rd August 2001, the Company announced to undertake a Proposed Right Issue to enhance the Proposed</t>
  </si>
  <si>
    <t>Debts Restructuring Scheme and a Proposed ESOS.</t>
  </si>
  <si>
    <t xml:space="preserve">The Proposed Rights Issue entail the issue of 11,130,000 Rights Shares on the basis of one (1) Rights Share for </t>
  </si>
  <si>
    <t>every two (2) existing ordinary shares held in Emico. The Indicative payment of the issue price for the Rights Shares</t>
  </si>
  <si>
    <t>at RM1.00 shall be in two calls as proposed below:-</t>
  </si>
  <si>
    <t>(I) A cash payment of RM0.50 per Right share; and</t>
  </si>
  <si>
    <t>(II) The balance of RM0.50 per Rights share shall be credited from Emico's share premium account.</t>
  </si>
  <si>
    <t>©</t>
  </si>
  <si>
    <t xml:space="preserve">On 14th December 2001, on behalf of the Board of Directors ,Affin Merchant Bank Berhad had announced that </t>
  </si>
  <si>
    <t>they had submitted the applications in respect of the Proposed Debts Restructuring Scheme, Proposed Two-call</t>
  </si>
  <si>
    <t>Rights Issues and Proposed Employee Share Option Scheme to the Securities Commission, Foreign Investment</t>
  </si>
  <si>
    <t>Committee and Ministry of Trade and Industry for their consideration.</t>
  </si>
  <si>
    <t>(d)</t>
  </si>
  <si>
    <t>(e) Segera Properties Sdn Bhd ("SPSB") , another subsidiary has defaulted in payment to a bank for a total amount</t>
  </si>
  <si>
    <t xml:space="preserve">      of RM3.5 million. Summary Judgement has been granted against the Company in favour of the bank. However,</t>
  </si>
  <si>
    <t xml:space="preserve">      the Company has filed an appeal to the Court of Appeal and the hearing date has not been fixed yet. The</t>
  </si>
  <si>
    <t xml:space="preserve">      Company has also made proposal to the bank for a settlement and it has been agreed by the bank that the</t>
  </si>
  <si>
    <t xml:space="preserve">      settlement amount be fixed at RM3.2 million. The first payment of RM320,000 have been paid in January 2002 </t>
  </si>
  <si>
    <t xml:space="preserve">      and the balance RM2.88 million to be settled by 31 May 2002.</t>
  </si>
  <si>
    <t>(f)  In a matter of an arbitration between United Engineer (S'pore) Pte Ltd ("Claimant") and Northern Elevators</t>
  </si>
  <si>
    <t xml:space="preserve">     The Respondent denied liability for the Claimant's claim for breach of contract and counter claim for the sum of </t>
  </si>
  <si>
    <t xml:space="preserve">     Singapore Dollar S$1.4 million being the balance sum owing to them under the contract.</t>
  </si>
  <si>
    <t xml:space="preserve">     The Arbitrator has in February 2002 awarded the case in favour of the Respondent and currently each parties</t>
  </si>
  <si>
    <t xml:space="preserve">     are working out the additional cost incurred to be presented to the Arbitrator for his final awards.</t>
  </si>
  <si>
    <t xml:space="preserve">to the Group with the completion of housing project in Taman Batik Sungai Petani, Kedah toward </t>
  </si>
  <si>
    <t>On 28 Feb 2002, the Affin Merchant Bank Berhad, on behalf of the Company had announced that the Board</t>
  </si>
  <si>
    <t>has resolved to revised the proposed right issue and the Proposed Increase in Authorised Share Capital.</t>
  </si>
  <si>
    <t xml:space="preserve">The Proposed Rights Issue entail the issue of 22,260,000 Rights Shares on the basis of one (1) Rights Share for </t>
  </si>
  <si>
    <t xml:space="preserve">     Manufacturing Sdn Bhd.("Respondent")</t>
  </si>
  <si>
    <t xml:space="preserve">every one (1) existing ordinary shares held in Emico together with one free warrant for every two(2) existing </t>
  </si>
  <si>
    <t>balance RM0.40 shall be debited from share premium account.</t>
  </si>
  <si>
    <t>Ordinary share held. The indicative payment has been revised to cash payment of RM0.60 per Right Share and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</si>
</sst>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1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1" fillId="0" borderId="6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171" fontId="1" fillId="0" borderId="1" xfId="15" applyFont="1" applyBorder="1" applyAlignment="1">
      <alignment/>
    </xf>
    <xf numFmtId="171" fontId="1" fillId="0" borderId="0" xfId="15" applyFont="1" applyBorder="1" applyAlignment="1">
      <alignment/>
    </xf>
    <xf numFmtId="171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0" xfId="15" applyNumberFormat="1" applyFont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173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5"/>
  <sheetViews>
    <sheetView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8" sqref="E8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140</v>
      </c>
      <c r="J5" s="3"/>
      <c r="K5" s="3" t="s">
        <v>117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115</v>
      </c>
      <c r="J6" s="3"/>
      <c r="K6" s="3" t="s">
        <v>4</v>
      </c>
      <c r="L6" s="3" t="s">
        <v>115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42">
        <v>37256</v>
      </c>
      <c r="I9" s="42">
        <v>36891</v>
      </c>
      <c r="J9" s="3"/>
      <c r="K9" s="42">
        <v>37256</v>
      </c>
      <c r="L9" s="42">
        <v>36891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9</v>
      </c>
      <c r="C11" s="1"/>
      <c r="D11" s="1"/>
      <c r="E11" s="1"/>
      <c r="F11" s="1"/>
      <c r="G11" s="1"/>
      <c r="H11" s="13">
        <v>33343</v>
      </c>
      <c r="I11" s="13">
        <v>14900</v>
      </c>
      <c r="J11" s="1"/>
      <c r="K11" s="13">
        <v>96181</v>
      </c>
      <c r="L11" s="13">
        <v>54105</v>
      </c>
      <c r="M11" s="1"/>
    </row>
    <row r="12" spans="1:13" ht="13.5" thickBot="1">
      <c r="A12" s="1" t="s">
        <v>10</v>
      </c>
      <c r="B12" s="1" t="s">
        <v>12</v>
      </c>
      <c r="C12" s="1"/>
      <c r="D12" s="1"/>
      <c r="E12" s="1"/>
      <c r="F12" s="1"/>
      <c r="G12" s="1"/>
      <c r="H12" s="19"/>
      <c r="I12" s="19"/>
      <c r="J12" s="20"/>
      <c r="K12" s="19">
        <v>0</v>
      </c>
      <c r="L12" s="19">
        <v>0</v>
      </c>
      <c r="M12" s="1"/>
    </row>
    <row r="13" spans="1:13" ht="13.5" thickBot="1">
      <c r="A13" s="1" t="s">
        <v>11</v>
      </c>
      <c r="B13" s="1" t="s">
        <v>13</v>
      </c>
      <c r="C13" s="1"/>
      <c r="D13" s="1"/>
      <c r="E13" s="1"/>
      <c r="F13" s="1"/>
      <c r="G13" s="1"/>
      <c r="H13" s="19"/>
      <c r="I13" s="19"/>
      <c r="J13" s="20"/>
      <c r="K13" s="19">
        <v>0</v>
      </c>
      <c r="L13" s="19">
        <v>0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6"/>
      <c r="K14" s="1"/>
      <c r="L14" s="1"/>
      <c r="M14" s="1"/>
    </row>
    <row r="15" spans="1:13" ht="12.75">
      <c r="A15" s="4" t="s">
        <v>14</v>
      </c>
      <c r="B15" s="1" t="s">
        <v>116</v>
      </c>
      <c r="C15" s="1"/>
      <c r="D15" s="1"/>
      <c r="E15" s="1"/>
      <c r="F15" s="1"/>
      <c r="G15" s="1"/>
      <c r="H15" s="7"/>
      <c r="I15" s="7"/>
      <c r="J15" s="16"/>
      <c r="K15" s="7"/>
      <c r="L15" s="7"/>
      <c r="M15" s="1"/>
    </row>
    <row r="16" spans="1:13" ht="12.75">
      <c r="A16" s="1"/>
      <c r="B16" s="1" t="s">
        <v>112</v>
      </c>
      <c r="C16" s="1"/>
      <c r="D16" s="1"/>
      <c r="E16" s="1"/>
      <c r="F16" s="1"/>
      <c r="G16" s="1"/>
      <c r="H16" s="9"/>
      <c r="I16" s="9"/>
      <c r="J16" s="15"/>
      <c r="K16" s="9"/>
      <c r="L16" s="9"/>
      <c r="M16" s="1"/>
    </row>
    <row r="17" spans="1:13" ht="12.75">
      <c r="A17" s="1"/>
      <c r="B17" s="1" t="s">
        <v>110</v>
      </c>
      <c r="C17" s="1"/>
      <c r="D17" s="1"/>
      <c r="E17" s="1"/>
      <c r="F17" s="1"/>
      <c r="G17" s="31"/>
      <c r="H17" s="32">
        <v>4048</v>
      </c>
      <c r="I17" s="32">
        <v>-4241</v>
      </c>
      <c r="J17" s="15"/>
      <c r="K17" s="9">
        <v>10385</v>
      </c>
      <c r="L17" s="9">
        <v>-3013</v>
      </c>
      <c r="M17" s="1"/>
    </row>
    <row r="18" spans="1:13" ht="12.75">
      <c r="A18" s="1" t="s">
        <v>10</v>
      </c>
      <c r="B18" s="1" t="s">
        <v>15</v>
      </c>
      <c r="C18" s="1"/>
      <c r="D18" s="1"/>
      <c r="E18" s="1"/>
      <c r="F18" s="1"/>
      <c r="G18" s="31"/>
      <c r="H18" s="32">
        <v>-3348</v>
      </c>
      <c r="I18" s="32">
        <v>-5339</v>
      </c>
      <c r="J18" s="15"/>
      <c r="K18" s="9">
        <v>-13027</v>
      </c>
      <c r="L18" s="9">
        <v>-14263</v>
      </c>
      <c r="M18" s="1"/>
    </row>
    <row r="19" spans="1:13" ht="12.75">
      <c r="A19" s="1" t="s">
        <v>11</v>
      </c>
      <c r="B19" s="1" t="s">
        <v>16</v>
      </c>
      <c r="C19" s="1"/>
      <c r="D19" s="1"/>
      <c r="E19" s="1"/>
      <c r="F19" s="1"/>
      <c r="G19" s="31"/>
      <c r="H19" s="32">
        <v>-548</v>
      </c>
      <c r="I19" s="32">
        <v>-593</v>
      </c>
      <c r="J19" s="15"/>
      <c r="K19" s="9">
        <v>-2500</v>
      </c>
      <c r="L19" s="9">
        <v>-2806</v>
      </c>
      <c r="M19" s="1"/>
    </row>
    <row r="20" spans="1:13" ht="12.75">
      <c r="A20" s="1" t="s">
        <v>17</v>
      </c>
      <c r="B20" s="1"/>
      <c r="C20" s="1"/>
      <c r="D20" s="1"/>
      <c r="E20" s="1"/>
      <c r="F20" s="1"/>
      <c r="G20" s="1"/>
      <c r="H20" s="10"/>
      <c r="I20" s="10">
        <v>0</v>
      </c>
      <c r="J20" s="15"/>
      <c r="K20" s="10">
        <v>0</v>
      </c>
      <c r="L20" s="10">
        <v>0</v>
      </c>
      <c r="M20" s="1"/>
    </row>
    <row r="21" spans="1:13" ht="12.75">
      <c r="A21" s="1" t="s">
        <v>18</v>
      </c>
      <c r="B21" s="1" t="s">
        <v>19</v>
      </c>
      <c r="C21" s="1"/>
      <c r="D21" s="1"/>
      <c r="E21" s="1"/>
      <c r="F21" s="1"/>
      <c r="G21" s="1"/>
      <c r="H21" s="1"/>
      <c r="I21" s="1"/>
      <c r="J21" s="18"/>
      <c r="M21" s="1"/>
    </row>
    <row r="22" spans="1:13" ht="12.75">
      <c r="A22" s="1"/>
      <c r="B22" s="1" t="s">
        <v>111</v>
      </c>
      <c r="C22" s="1"/>
      <c r="D22" s="1"/>
      <c r="E22" s="1"/>
      <c r="G22" s="1"/>
      <c r="H22" s="1"/>
      <c r="I22" s="1"/>
      <c r="J22" s="16"/>
      <c r="K22" s="1"/>
      <c r="L22" s="1"/>
      <c r="M22" s="1"/>
    </row>
    <row r="23" spans="1:13" ht="12.75">
      <c r="A23" s="1"/>
      <c r="B23" s="1" t="s">
        <v>110</v>
      </c>
      <c r="C23" s="1"/>
      <c r="D23" s="1"/>
      <c r="E23" s="1"/>
      <c r="F23" s="1"/>
      <c r="G23" s="1"/>
      <c r="H23" s="11">
        <f>SUM(H17:H20)</f>
        <v>152</v>
      </c>
      <c r="I23" s="11">
        <f>SUM(I17:I20)</f>
        <v>-10173</v>
      </c>
      <c r="J23" s="15"/>
      <c r="K23" s="11">
        <f>SUM(K17:K20)</f>
        <v>-5142</v>
      </c>
      <c r="L23" s="11">
        <f>SUM(L17:L20)</f>
        <v>-20082</v>
      </c>
      <c r="M23" s="1"/>
    </row>
    <row r="24" spans="1:13" ht="12.75">
      <c r="A24" s="1"/>
      <c r="B24" s="1"/>
      <c r="C24" s="1"/>
      <c r="D24" s="1"/>
      <c r="E24" s="1"/>
      <c r="F24" s="1"/>
      <c r="G24" s="1"/>
      <c r="H24" s="11" t="s">
        <v>0</v>
      </c>
      <c r="I24" s="11" t="s">
        <v>0</v>
      </c>
      <c r="J24" s="15"/>
      <c r="K24" s="11"/>
      <c r="L24" s="11"/>
      <c r="M24" s="1"/>
    </row>
    <row r="25" spans="1:13" ht="12.75">
      <c r="A25" s="1" t="s">
        <v>20</v>
      </c>
      <c r="B25" s="1" t="s">
        <v>21</v>
      </c>
      <c r="C25" s="1"/>
      <c r="D25" s="1"/>
      <c r="E25" s="1"/>
      <c r="F25" s="1"/>
      <c r="G25" s="1"/>
      <c r="H25" s="12">
        <v>-540</v>
      </c>
      <c r="I25" s="12">
        <v>-421</v>
      </c>
      <c r="J25" s="15"/>
      <c r="K25" s="12">
        <v>-630</v>
      </c>
      <c r="L25" s="12">
        <v>-742</v>
      </c>
      <c r="M25" s="1"/>
    </row>
    <row r="26" spans="1:13" ht="12.75">
      <c r="A26" s="1"/>
      <c r="B26" s="1"/>
      <c r="C26" s="1"/>
      <c r="D26" s="1"/>
      <c r="E26" s="1"/>
      <c r="F26" s="1"/>
      <c r="G26" s="1"/>
      <c r="H26" s="11"/>
      <c r="I26" s="11"/>
      <c r="J26" s="15"/>
      <c r="K26" s="11"/>
      <c r="L26" s="11"/>
      <c r="M26" s="1"/>
    </row>
    <row r="27" spans="1:13" ht="12.75">
      <c r="A27" s="1" t="s">
        <v>22</v>
      </c>
      <c r="B27" s="1" t="s">
        <v>23</v>
      </c>
      <c r="C27" s="1"/>
      <c r="D27" s="1"/>
      <c r="E27" s="1"/>
      <c r="F27" s="1"/>
      <c r="G27" s="1"/>
      <c r="H27" s="11"/>
      <c r="I27" s="11"/>
      <c r="J27" s="15"/>
      <c r="K27" s="11"/>
      <c r="L27" s="11"/>
      <c r="M27" s="1"/>
    </row>
    <row r="28" spans="1:13" ht="12.75">
      <c r="A28" s="1"/>
      <c r="B28" s="1" t="s">
        <v>24</v>
      </c>
      <c r="C28" s="1"/>
      <c r="D28" s="1"/>
      <c r="E28" s="1"/>
      <c r="F28" s="1"/>
      <c r="G28" s="1"/>
      <c r="H28" s="11">
        <f>+H23+H25</f>
        <v>-388</v>
      </c>
      <c r="I28" s="11">
        <f>+I23+I25</f>
        <v>-10594</v>
      </c>
      <c r="J28" s="15"/>
      <c r="K28" s="11">
        <f>+K23+K25</f>
        <v>-5772</v>
      </c>
      <c r="L28" s="11">
        <f>+L23+L25</f>
        <v>-20824</v>
      </c>
      <c r="M28" s="1"/>
    </row>
    <row r="29" spans="1:13" ht="12.75">
      <c r="A29" s="1"/>
      <c r="B29" s="1"/>
      <c r="C29" s="1"/>
      <c r="D29" s="1"/>
      <c r="E29" s="1"/>
      <c r="F29" s="1"/>
      <c r="G29" s="1"/>
      <c r="H29" s="11"/>
      <c r="I29" s="11"/>
      <c r="J29" s="15"/>
      <c r="K29" s="11"/>
      <c r="L29" s="11"/>
      <c r="M29" s="1"/>
    </row>
    <row r="30" spans="1:13" ht="12.75">
      <c r="A30" s="1" t="s">
        <v>25</v>
      </c>
      <c r="B30" s="1" t="s">
        <v>26</v>
      </c>
      <c r="C30" s="1"/>
      <c r="D30" s="1"/>
      <c r="E30" s="1"/>
      <c r="F30" s="1"/>
      <c r="G30" s="1"/>
      <c r="H30" s="12">
        <v>-33</v>
      </c>
      <c r="I30" s="12">
        <v>30</v>
      </c>
      <c r="J30" s="15"/>
      <c r="K30" s="12">
        <v>-51</v>
      </c>
      <c r="L30" s="12">
        <v>-49</v>
      </c>
      <c r="M30" s="1"/>
    </row>
    <row r="31" spans="1:13" ht="12.75">
      <c r="A31" s="1"/>
      <c r="B31" s="1"/>
      <c r="C31" s="1"/>
      <c r="D31" s="1"/>
      <c r="E31" s="1"/>
      <c r="F31" s="1"/>
      <c r="G31" s="1"/>
      <c r="H31" s="11"/>
      <c r="I31" s="11"/>
      <c r="J31" s="15"/>
      <c r="K31" s="11"/>
      <c r="L31" s="11"/>
      <c r="M31" s="1"/>
    </row>
    <row r="32" spans="1:13" ht="12.75">
      <c r="A32" s="1" t="s">
        <v>27</v>
      </c>
      <c r="B32" s="1" t="s">
        <v>34</v>
      </c>
      <c r="C32" s="1"/>
      <c r="D32" s="1"/>
      <c r="E32" s="1"/>
      <c r="F32" s="1"/>
      <c r="G32" s="1"/>
      <c r="H32" s="11">
        <f>+H28-H30</f>
        <v>-355</v>
      </c>
      <c r="I32" s="11">
        <f>+I28-I30</f>
        <v>-10624</v>
      </c>
      <c r="J32" s="15"/>
      <c r="K32" s="11">
        <f>+K28+K30</f>
        <v>-5823</v>
      </c>
      <c r="L32" s="11">
        <f>+L28+L30</f>
        <v>-20873</v>
      </c>
      <c r="M32" s="1"/>
    </row>
    <row r="33" spans="1:13" ht="12.75">
      <c r="A33" s="1"/>
      <c r="B33" s="1" t="s">
        <v>28</v>
      </c>
      <c r="C33" s="1"/>
      <c r="D33" s="1"/>
      <c r="E33" s="1"/>
      <c r="F33" s="1"/>
      <c r="G33" s="1"/>
      <c r="H33" s="1">
        <v>18</v>
      </c>
      <c r="I33" s="1">
        <v>729</v>
      </c>
      <c r="J33" s="1"/>
      <c r="K33" s="1">
        <v>88</v>
      </c>
      <c r="L33" s="1">
        <v>1563</v>
      </c>
      <c r="M33" s="1"/>
    </row>
    <row r="34" spans="1:13" ht="12.75">
      <c r="A34" s="1"/>
      <c r="B34" s="1"/>
      <c r="C34" s="1"/>
      <c r="D34" s="1"/>
      <c r="E34" s="1"/>
      <c r="F34" s="1"/>
      <c r="G34" s="1"/>
      <c r="H34" s="11"/>
      <c r="I34" s="11"/>
      <c r="J34" s="15"/>
      <c r="K34" s="11"/>
      <c r="L34" s="11"/>
      <c r="M34" s="1"/>
    </row>
    <row r="35" spans="1:13" ht="12.75">
      <c r="A35" s="1" t="s">
        <v>29</v>
      </c>
      <c r="B35" s="1" t="s">
        <v>30</v>
      </c>
      <c r="C35" s="1"/>
      <c r="D35" s="1"/>
      <c r="E35" s="1"/>
      <c r="F35" s="1"/>
      <c r="G35" s="1"/>
      <c r="H35" s="11">
        <f>+H32+H33</f>
        <v>-337</v>
      </c>
      <c r="I35" s="11">
        <f>+I32+I33</f>
        <v>-9895</v>
      </c>
      <c r="J35" s="11"/>
      <c r="K35" s="11">
        <f>+K32+K33</f>
        <v>-5735</v>
      </c>
      <c r="L35" s="11">
        <f>+L32+L33</f>
        <v>-19310</v>
      </c>
      <c r="M35" s="1"/>
    </row>
    <row r="36" spans="1:13" ht="12.75">
      <c r="A36" s="1"/>
      <c r="B36" s="1"/>
      <c r="C36" s="1"/>
      <c r="D36" s="1"/>
      <c r="E36" s="1"/>
      <c r="F36" s="1"/>
      <c r="G36" s="1"/>
      <c r="H36" s="11"/>
      <c r="I36" s="11"/>
      <c r="J36" s="15"/>
      <c r="K36" s="11"/>
      <c r="L36" s="11"/>
      <c r="M36" s="1"/>
    </row>
    <row r="37" spans="1:13" ht="12.75">
      <c r="A37" s="1" t="s">
        <v>31</v>
      </c>
      <c r="B37" s="1" t="s">
        <v>32</v>
      </c>
      <c r="C37" s="1"/>
      <c r="D37" s="1"/>
      <c r="E37" s="1"/>
      <c r="F37" s="1"/>
      <c r="G37" s="1"/>
      <c r="H37" s="21">
        <v>0</v>
      </c>
      <c r="I37" s="21">
        <v>0</v>
      </c>
      <c r="J37" s="22"/>
      <c r="K37" s="21">
        <v>0</v>
      </c>
      <c r="L37" s="21">
        <v>0</v>
      </c>
      <c r="M37" s="1"/>
    </row>
    <row r="38" spans="1:13" ht="12.75">
      <c r="A38" s="1"/>
      <c r="B38" s="1" t="s">
        <v>33</v>
      </c>
      <c r="C38" s="1"/>
      <c r="D38" s="1"/>
      <c r="E38" s="1"/>
      <c r="F38" s="1"/>
      <c r="G38" s="1"/>
      <c r="H38" s="8">
        <v>0</v>
      </c>
      <c r="I38" s="8">
        <v>0</v>
      </c>
      <c r="J38" s="22"/>
      <c r="K38" s="8">
        <v>0</v>
      </c>
      <c r="L38" s="8">
        <v>0</v>
      </c>
      <c r="M38" s="1"/>
    </row>
    <row r="39" spans="1:13" ht="12.75">
      <c r="A39" s="1"/>
      <c r="B39" s="1" t="s">
        <v>59</v>
      </c>
      <c r="C39" s="1"/>
      <c r="D39" s="1"/>
      <c r="E39" s="1"/>
      <c r="F39" s="1"/>
      <c r="G39" s="1"/>
      <c r="H39" s="23">
        <v>0</v>
      </c>
      <c r="I39" s="23">
        <v>0</v>
      </c>
      <c r="J39" s="22"/>
      <c r="K39" s="23">
        <v>0</v>
      </c>
      <c r="L39" s="23">
        <v>0</v>
      </c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 t="s">
        <v>35</v>
      </c>
      <c r="B41" s="1" t="s">
        <v>36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thickBot="1">
      <c r="A42" s="1"/>
      <c r="B42" s="1" t="s">
        <v>37</v>
      </c>
      <c r="C42" s="1"/>
      <c r="D42" s="1"/>
      <c r="E42" s="1"/>
      <c r="F42" s="1"/>
      <c r="G42" s="1"/>
      <c r="H42" s="13">
        <f>+H35</f>
        <v>-337</v>
      </c>
      <c r="I42" s="13">
        <f>+I35</f>
        <v>-9895</v>
      </c>
      <c r="J42" s="15"/>
      <c r="K42" s="13">
        <f>+K35</f>
        <v>-5735</v>
      </c>
      <c r="L42" s="13">
        <f>+L35</f>
        <v>-19310</v>
      </c>
      <c r="M42" s="1"/>
    </row>
    <row r="43" spans="1:13" ht="12.75">
      <c r="A43" s="1"/>
      <c r="B43" s="1"/>
      <c r="C43" s="1"/>
      <c r="D43" s="1"/>
      <c r="E43" s="1"/>
      <c r="F43" s="1"/>
      <c r="G43" s="1"/>
      <c r="H43" s="11"/>
      <c r="I43" s="11"/>
      <c r="J43" s="15"/>
      <c r="K43" s="11"/>
      <c r="L43" s="11"/>
      <c r="M43" s="1"/>
    </row>
    <row r="44" spans="1:13" ht="12.75">
      <c r="A44" s="1" t="s">
        <v>38</v>
      </c>
      <c r="B44" s="1" t="s">
        <v>61</v>
      </c>
      <c r="C44" s="1"/>
      <c r="D44" s="1"/>
      <c r="E44" s="1"/>
      <c r="F44" s="1"/>
      <c r="G44" s="1"/>
      <c r="H44" s="1"/>
      <c r="I44" s="1"/>
      <c r="J44" s="16"/>
      <c r="K44" s="1"/>
      <c r="L44" s="1"/>
      <c r="M44" s="1"/>
    </row>
    <row r="45" spans="1:13" ht="13.5" thickBot="1">
      <c r="A45" s="1"/>
      <c r="B45" s="1" t="s">
        <v>60</v>
      </c>
      <c r="C45" s="1"/>
      <c r="D45" s="1"/>
      <c r="E45" s="1"/>
      <c r="F45" s="1"/>
      <c r="G45" s="1"/>
      <c r="H45" s="14">
        <f>+H42/22260*100</f>
        <v>-1.51392632524708</v>
      </c>
      <c r="I45" s="14">
        <f>+I42/22260*100</f>
        <v>-44.45193171608266</v>
      </c>
      <c r="J45" s="17"/>
      <c r="K45" s="14">
        <f>+K42/22260*100</f>
        <v>-25.763701707097937</v>
      </c>
      <c r="L45" s="14">
        <f>+L42/22260*100</f>
        <v>-86.74752920035938</v>
      </c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</sheetData>
  <printOptions/>
  <pageMargins left="0.35" right="0.33" top="0.64" bottom="0.84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workbookViewId="0" topLeftCell="A47">
      <selection activeCell="F63" sqref="F63"/>
    </sheetView>
  </sheetViews>
  <sheetFormatPr defaultColWidth="9.140625" defaultRowHeight="12.75"/>
  <cols>
    <col min="1" max="1" width="5.7109375" style="0" customWidth="1"/>
    <col min="5" max="5" width="9.7109375" style="0" customWidth="1"/>
    <col min="6" max="6" width="15.7109375" style="0" customWidth="1"/>
    <col min="7" max="7" width="4.7109375" style="0" customWidth="1"/>
    <col min="8" max="8" width="15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143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6:8" ht="12.75">
      <c r="F4" s="3" t="s">
        <v>39</v>
      </c>
      <c r="G4" s="3"/>
      <c r="H4" s="3" t="s">
        <v>39</v>
      </c>
    </row>
    <row r="5" spans="6:8" ht="12.75">
      <c r="F5" s="3" t="s">
        <v>40</v>
      </c>
      <c r="G5" s="3"/>
      <c r="H5" s="3" t="s">
        <v>43</v>
      </c>
    </row>
    <row r="6" spans="6:8" ht="12.75">
      <c r="F6" s="3" t="s">
        <v>41</v>
      </c>
      <c r="G6" s="3"/>
      <c r="H6" s="3" t="s">
        <v>44</v>
      </c>
    </row>
    <row r="7" spans="6:8" ht="12.75">
      <c r="F7" s="3" t="s">
        <v>42</v>
      </c>
      <c r="G7" s="3"/>
      <c r="H7" s="3" t="s">
        <v>45</v>
      </c>
    </row>
    <row r="8" spans="6:8" ht="12.75">
      <c r="F8" s="42">
        <v>37256</v>
      </c>
      <c r="G8" s="3"/>
      <c r="H8" s="42">
        <v>36891</v>
      </c>
    </row>
    <row r="9" spans="6:8" ht="12.75">
      <c r="F9" s="3" t="s">
        <v>6</v>
      </c>
      <c r="G9" s="3"/>
      <c r="H9" s="3" t="s">
        <v>6</v>
      </c>
    </row>
    <row r="10" spans="1:8" ht="12.75">
      <c r="A10" s="1" t="s">
        <v>126</v>
      </c>
      <c r="B10" s="1"/>
      <c r="C10" s="1"/>
      <c r="D10" s="1"/>
      <c r="E10" s="1"/>
      <c r="F10" s="11">
        <v>32491</v>
      </c>
      <c r="G10" s="11"/>
      <c r="H10" s="11">
        <v>36378</v>
      </c>
    </row>
    <row r="11" spans="1:8" ht="12.75">
      <c r="A11" s="1"/>
      <c r="B11" s="1"/>
      <c r="C11" s="1"/>
      <c r="D11" s="1"/>
      <c r="E11" s="1"/>
      <c r="F11" s="11"/>
      <c r="G11" s="11"/>
      <c r="H11" s="11"/>
    </row>
    <row r="12" spans="1:8" ht="12.75">
      <c r="A12" s="1" t="s">
        <v>127</v>
      </c>
      <c r="B12" s="1"/>
      <c r="C12" s="1"/>
      <c r="D12" s="1"/>
      <c r="E12" s="1"/>
      <c r="F12" s="11">
        <v>277</v>
      </c>
      <c r="G12" s="11"/>
      <c r="H12" s="11">
        <v>787</v>
      </c>
    </row>
    <row r="13" spans="1:8" ht="12.75">
      <c r="A13" s="1"/>
      <c r="B13" s="1"/>
      <c r="C13" s="1"/>
      <c r="D13" s="1"/>
      <c r="E13" s="1"/>
      <c r="F13" s="11"/>
      <c r="G13" s="11"/>
      <c r="H13" s="11"/>
    </row>
    <row r="14" spans="1:8" ht="12.75">
      <c r="A14" s="1" t="s">
        <v>48</v>
      </c>
      <c r="B14" s="1"/>
      <c r="C14" s="1"/>
      <c r="D14" s="1"/>
      <c r="E14" s="1"/>
      <c r="F14" s="11">
        <v>32641</v>
      </c>
      <c r="G14" s="11"/>
      <c r="H14" s="11">
        <v>23363</v>
      </c>
    </row>
    <row r="15" spans="1:8" ht="12.75">
      <c r="A15" s="1"/>
      <c r="B15" s="1"/>
      <c r="C15" s="1"/>
      <c r="D15" s="1"/>
      <c r="E15" s="1"/>
      <c r="F15" s="11" t="s">
        <v>0</v>
      </c>
      <c r="G15" s="11"/>
      <c r="H15" s="11"/>
    </row>
    <row r="16" spans="1:8" ht="12.75">
      <c r="A16" s="1" t="s">
        <v>47</v>
      </c>
      <c r="B16" s="1"/>
      <c r="C16" s="1"/>
      <c r="D16" s="1"/>
      <c r="E16" s="1"/>
      <c r="F16" s="11">
        <v>4313</v>
      </c>
      <c r="G16" s="11"/>
      <c r="H16" s="11">
        <v>4539</v>
      </c>
    </row>
    <row r="17" spans="1:8" ht="12.75">
      <c r="A17" s="1"/>
      <c r="B17" s="1"/>
      <c r="C17" s="1"/>
      <c r="D17" s="1"/>
      <c r="E17" s="1"/>
      <c r="F17" s="11"/>
      <c r="G17" s="15"/>
      <c r="H17" s="11"/>
    </row>
    <row r="18" spans="1:8" ht="12.75">
      <c r="A18" s="1" t="s">
        <v>46</v>
      </c>
      <c r="B18" s="1"/>
      <c r="C18" s="1"/>
      <c r="D18" s="1"/>
      <c r="E18" s="1"/>
      <c r="F18" s="11"/>
      <c r="G18" s="15"/>
      <c r="H18" s="11"/>
    </row>
    <row r="19" spans="1:8" ht="12.75">
      <c r="A19" s="1"/>
      <c r="B19" s="1" t="s">
        <v>125</v>
      </c>
      <c r="C19" s="1"/>
      <c r="D19" s="1"/>
      <c r="E19" s="1"/>
      <c r="F19" s="24">
        <v>28208</v>
      </c>
      <c r="G19" s="15"/>
      <c r="H19" s="24">
        <v>26419</v>
      </c>
    </row>
    <row r="20" spans="1:8" ht="12.75">
      <c r="A20" s="1"/>
      <c r="B20" s="1" t="s">
        <v>144</v>
      </c>
      <c r="C20" s="1"/>
      <c r="D20" s="1"/>
      <c r="E20" s="1"/>
      <c r="F20" s="9">
        <v>9196</v>
      </c>
      <c r="G20" s="15"/>
      <c r="H20" s="9">
        <v>10796</v>
      </c>
    </row>
    <row r="21" spans="1:8" ht="12.75">
      <c r="A21" s="1"/>
      <c r="B21" s="1" t="s">
        <v>145</v>
      </c>
      <c r="C21" s="1"/>
      <c r="D21" s="1"/>
      <c r="E21" s="1"/>
      <c r="F21" s="9">
        <v>49792</v>
      </c>
      <c r="G21" s="15" t="s">
        <v>0</v>
      </c>
      <c r="H21" s="9">
        <v>36202</v>
      </c>
    </row>
    <row r="22" spans="1:8" ht="12.75">
      <c r="A22" s="1"/>
      <c r="B22" s="1" t="s">
        <v>146</v>
      </c>
      <c r="C22" s="1"/>
      <c r="D22" s="1"/>
      <c r="E22" s="1"/>
      <c r="F22" s="9">
        <v>8464</v>
      </c>
      <c r="G22" s="15"/>
      <c r="H22" s="9">
        <v>10138</v>
      </c>
    </row>
    <row r="23" spans="1:8" ht="12.75">
      <c r="A23" s="1"/>
      <c r="B23" s="1" t="s">
        <v>119</v>
      </c>
      <c r="C23" s="1"/>
      <c r="D23" s="1"/>
      <c r="E23" s="1"/>
      <c r="F23" s="9">
        <v>1377</v>
      </c>
      <c r="G23" s="15"/>
      <c r="H23" s="9">
        <v>2058</v>
      </c>
    </row>
    <row r="24" spans="1:8" ht="12.75">
      <c r="A24" s="1"/>
      <c r="B24" s="1" t="s">
        <v>120</v>
      </c>
      <c r="C24" s="1"/>
      <c r="D24" s="1"/>
      <c r="E24" s="1"/>
      <c r="F24" s="9">
        <v>159</v>
      </c>
      <c r="G24" s="15"/>
      <c r="H24" s="9">
        <v>202</v>
      </c>
    </row>
    <row r="25" spans="1:8" ht="12.75">
      <c r="A25" s="1"/>
      <c r="B25" s="1" t="s">
        <v>148</v>
      </c>
      <c r="C25" s="1"/>
      <c r="D25" s="1"/>
      <c r="E25" s="1"/>
      <c r="F25" s="9">
        <v>8184</v>
      </c>
      <c r="G25" s="15"/>
      <c r="H25" s="9">
        <v>2500</v>
      </c>
    </row>
    <row r="26" spans="1:8" ht="12.75">
      <c r="A26" s="1"/>
      <c r="B26" s="1" t="s">
        <v>147</v>
      </c>
      <c r="C26" s="1"/>
      <c r="D26" s="1"/>
      <c r="E26" s="1"/>
      <c r="F26" s="10">
        <v>5222</v>
      </c>
      <c r="G26" s="15"/>
      <c r="H26" s="10">
        <v>6485</v>
      </c>
    </row>
    <row r="27" spans="1:8" ht="12.75">
      <c r="A27" s="1"/>
      <c r="B27" s="1"/>
      <c r="C27" s="1"/>
      <c r="D27" s="1"/>
      <c r="E27" s="1"/>
      <c r="F27" s="25">
        <f>SUM(F19:F26)</f>
        <v>110602</v>
      </c>
      <c r="G27" s="15"/>
      <c r="H27" s="25">
        <f>SUM(H19:H26)</f>
        <v>94800</v>
      </c>
    </row>
    <row r="28" spans="1:8" ht="12.75">
      <c r="A28" s="1"/>
      <c r="B28" s="1"/>
      <c r="C28" s="1"/>
      <c r="D28" s="1"/>
      <c r="E28" s="1"/>
      <c r="F28" s="11"/>
      <c r="G28" s="15"/>
      <c r="H28" s="11"/>
    </row>
    <row r="29" spans="1:8" ht="12.75">
      <c r="A29" s="1" t="s">
        <v>49</v>
      </c>
      <c r="B29" s="1"/>
      <c r="C29" s="1"/>
      <c r="D29" s="1"/>
      <c r="E29" s="1"/>
      <c r="F29" s="11"/>
      <c r="G29" s="15"/>
      <c r="H29" s="11"/>
    </row>
    <row r="30" spans="1:8" ht="12.75">
      <c r="A30" s="1"/>
      <c r="B30" s="1" t="s">
        <v>149</v>
      </c>
      <c r="C30" s="1"/>
      <c r="D30" s="1"/>
      <c r="E30" s="1"/>
      <c r="F30" s="24">
        <v>13703</v>
      </c>
      <c r="G30" s="15"/>
      <c r="H30" s="24">
        <v>8069</v>
      </c>
    </row>
    <row r="31" spans="1:8" ht="12.75">
      <c r="A31" s="1"/>
      <c r="B31" s="1" t="s">
        <v>121</v>
      </c>
      <c r="C31" s="1"/>
      <c r="D31" s="1"/>
      <c r="E31" s="1"/>
      <c r="F31" s="9">
        <v>1458</v>
      </c>
      <c r="G31" s="15"/>
      <c r="H31" s="9">
        <v>2128</v>
      </c>
    </row>
    <row r="32" spans="1:8" ht="12.75">
      <c r="A32" s="1"/>
      <c r="B32" s="1" t="s">
        <v>150</v>
      </c>
      <c r="C32" s="1"/>
      <c r="D32" s="1"/>
      <c r="E32" s="1"/>
      <c r="F32" s="9">
        <v>41887</v>
      </c>
      <c r="G32" s="15"/>
      <c r="H32" s="9">
        <v>25448</v>
      </c>
    </row>
    <row r="33" spans="1:8" ht="12.75">
      <c r="A33" s="1"/>
      <c r="B33" s="1" t="s">
        <v>122</v>
      </c>
      <c r="C33" s="1"/>
      <c r="D33" s="1"/>
      <c r="E33" s="1"/>
      <c r="F33" s="9">
        <v>731</v>
      </c>
      <c r="G33" s="15"/>
      <c r="H33" s="9">
        <v>438</v>
      </c>
    </row>
    <row r="34" spans="1:8" ht="12.75">
      <c r="A34" s="1"/>
      <c r="B34" s="1" t="s">
        <v>123</v>
      </c>
      <c r="C34" s="1"/>
      <c r="D34" s="1"/>
      <c r="E34" s="1"/>
      <c r="F34" s="9">
        <v>142436</v>
      </c>
      <c r="G34" s="15"/>
      <c r="H34" s="9">
        <v>138443</v>
      </c>
    </row>
    <row r="35" spans="1:8" ht="12.75">
      <c r="A35" s="1"/>
      <c r="B35" s="1" t="s">
        <v>124</v>
      </c>
      <c r="C35" s="1"/>
      <c r="D35" s="1"/>
      <c r="E35" s="1"/>
      <c r="F35" s="9">
        <v>771</v>
      </c>
      <c r="G35" s="15"/>
      <c r="H35" s="9">
        <v>1187</v>
      </c>
    </row>
    <row r="36" spans="1:8" ht="12.75">
      <c r="A36" s="1"/>
      <c r="B36" s="1"/>
      <c r="C36" s="1"/>
      <c r="D36" s="1"/>
      <c r="E36" s="1"/>
      <c r="F36" s="25">
        <f>SUM(F30:F35)</f>
        <v>200986</v>
      </c>
      <c r="G36" s="15"/>
      <c r="H36" s="25">
        <f>SUM(H30:H35)</f>
        <v>175713</v>
      </c>
    </row>
    <row r="37" spans="1:8" ht="12.75">
      <c r="A37" s="1"/>
      <c r="B37" s="1"/>
      <c r="C37" s="1"/>
      <c r="D37" s="1"/>
      <c r="E37" s="1"/>
      <c r="F37" s="11"/>
      <c r="G37" s="15"/>
      <c r="H37" s="11"/>
    </row>
    <row r="38" spans="1:8" ht="12.75">
      <c r="A38" s="1" t="s">
        <v>113</v>
      </c>
      <c r="B38" s="1"/>
      <c r="C38" s="1"/>
      <c r="D38" s="1"/>
      <c r="E38" s="1"/>
      <c r="F38" s="11">
        <f>+F27-F36</f>
        <v>-90384</v>
      </c>
      <c r="G38" s="15"/>
      <c r="H38" s="11">
        <f>+H27-H36</f>
        <v>-80913</v>
      </c>
    </row>
    <row r="39" spans="1:8" ht="12.75">
      <c r="A39" s="1"/>
      <c r="B39" s="1"/>
      <c r="C39" s="1"/>
      <c r="D39" s="1"/>
      <c r="E39" s="1"/>
      <c r="F39" s="30"/>
      <c r="G39" s="15"/>
      <c r="H39" s="30"/>
    </row>
    <row r="40" spans="1:8" ht="13.5" thickBot="1">
      <c r="A40" s="1"/>
      <c r="B40" s="1"/>
      <c r="C40" s="1"/>
      <c r="D40" s="1"/>
      <c r="E40" s="1"/>
      <c r="F40" s="13">
        <f>+F38+F10+F12+F14+F16</f>
        <v>-20662</v>
      </c>
      <c r="G40" s="15"/>
      <c r="H40" s="13">
        <f>+H38+H10+H12+H14+H16</f>
        <v>-15846</v>
      </c>
    </row>
    <row r="41" spans="1:9" ht="12.75">
      <c r="A41" s="1"/>
      <c r="B41" s="1"/>
      <c r="C41" s="1"/>
      <c r="D41" s="1"/>
      <c r="E41" s="1"/>
      <c r="F41" s="11"/>
      <c r="G41" s="15"/>
      <c r="H41" s="11"/>
      <c r="I41" s="6" t="s">
        <v>0</v>
      </c>
    </row>
    <row r="42" spans="1:8" ht="12.75">
      <c r="A42" s="1" t="s">
        <v>50</v>
      </c>
      <c r="B42" s="1"/>
      <c r="C42" s="1"/>
      <c r="D42" s="1"/>
      <c r="E42" s="1"/>
      <c r="F42" s="11"/>
      <c r="G42" s="15"/>
      <c r="H42" s="11"/>
    </row>
    <row r="43" spans="1:8" ht="12.75">
      <c r="A43" s="1" t="s">
        <v>51</v>
      </c>
      <c r="B43" s="1"/>
      <c r="C43" s="1"/>
      <c r="D43" s="1"/>
      <c r="E43" s="1"/>
      <c r="F43" s="24">
        <v>22260</v>
      </c>
      <c r="G43" s="15"/>
      <c r="H43" s="24">
        <v>22260</v>
      </c>
    </row>
    <row r="44" spans="1:8" ht="12.75">
      <c r="A44" s="1" t="s">
        <v>52</v>
      </c>
      <c r="B44" s="1"/>
      <c r="C44" s="1"/>
      <c r="D44" s="1"/>
      <c r="E44" s="1"/>
      <c r="F44" s="9"/>
      <c r="G44" s="15"/>
      <c r="H44" s="9"/>
    </row>
    <row r="45" spans="1:8" ht="12.75">
      <c r="A45" s="1"/>
      <c r="B45" s="1" t="s">
        <v>53</v>
      </c>
      <c r="C45" s="1"/>
      <c r="D45" s="1"/>
      <c r="E45" s="1"/>
      <c r="F45" s="9">
        <v>20100</v>
      </c>
      <c r="G45" s="15"/>
      <c r="H45" s="9">
        <v>20100</v>
      </c>
    </row>
    <row r="46" spans="1:8" ht="12.75">
      <c r="A46" s="1"/>
      <c r="B46" s="1" t="s">
        <v>57</v>
      </c>
      <c r="C46" s="1"/>
      <c r="D46" s="1"/>
      <c r="E46" s="1"/>
      <c r="F46" s="9">
        <v>1667</v>
      </c>
      <c r="G46" s="15"/>
      <c r="H46" s="9">
        <v>1667</v>
      </c>
    </row>
    <row r="47" spans="1:8" ht="12.75">
      <c r="A47" s="1"/>
      <c r="B47" s="1" t="s">
        <v>58</v>
      </c>
      <c r="C47" s="1"/>
      <c r="D47" s="1"/>
      <c r="E47" s="1"/>
      <c r="F47" s="10">
        <v>-67901</v>
      </c>
      <c r="G47" s="15"/>
      <c r="H47" s="10">
        <v>-62166</v>
      </c>
    </row>
    <row r="48" spans="1:8" ht="12.75">
      <c r="A48" s="1"/>
      <c r="B48" s="1"/>
      <c r="C48" s="1"/>
      <c r="D48" s="1"/>
      <c r="E48" s="1"/>
      <c r="F48" s="25">
        <f>SUM(F43:F47)</f>
        <v>-23874</v>
      </c>
      <c r="G48" s="15"/>
      <c r="H48" s="25">
        <f>SUM(H43:H47)</f>
        <v>-18139</v>
      </c>
    </row>
    <row r="49" spans="1:8" ht="12.75">
      <c r="A49" s="1"/>
      <c r="B49" s="1"/>
      <c r="C49" s="1"/>
      <c r="D49" s="1"/>
      <c r="E49" s="1"/>
      <c r="F49" s="11"/>
      <c r="G49" s="15"/>
      <c r="H49" s="11"/>
    </row>
    <row r="50" spans="1:8" ht="12.75">
      <c r="A50" s="1" t="s">
        <v>54</v>
      </c>
      <c r="B50" s="1"/>
      <c r="C50" s="1"/>
      <c r="D50" s="1"/>
      <c r="E50" s="1"/>
      <c r="F50" s="11">
        <v>989</v>
      </c>
      <c r="G50" s="15"/>
      <c r="H50" s="11">
        <v>1042</v>
      </c>
    </row>
    <row r="51" spans="1:8" ht="12.75">
      <c r="A51" s="1"/>
      <c r="B51" s="1"/>
      <c r="C51" s="1"/>
      <c r="D51" s="1"/>
      <c r="E51" s="1"/>
      <c r="F51" s="11"/>
      <c r="G51" s="15"/>
      <c r="H51" s="11"/>
    </row>
    <row r="52" spans="1:8" ht="12.75">
      <c r="A52" s="1" t="s">
        <v>55</v>
      </c>
      <c r="B52" s="1"/>
      <c r="C52" s="1"/>
      <c r="D52" s="1"/>
      <c r="E52" s="1"/>
      <c r="F52" s="11">
        <v>2223</v>
      </c>
      <c r="G52" s="15"/>
      <c r="H52" s="11">
        <v>1193</v>
      </c>
    </row>
    <row r="53" spans="1:8" ht="12.75">
      <c r="A53" s="1"/>
      <c r="B53" s="1"/>
      <c r="C53" s="1"/>
      <c r="D53" s="1"/>
      <c r="E53" s="1"/>
      <c r="F53" s="11"/>
      <c r="G53" s="15"/>
      <c r="H53" s="11"/>
    </row>
    <row r="54" spans="1:8" ht="12.75">
      <c r="A54" s="1" t="s">
        <v>62</v>
      </c>
      <c r="B54" s="1"/>
      <c r="C54" s="1"/>
      <c r="D54" s="1"/>
      <c r="E54" s="1"/>
      <c r="F54" s="11">
        <v>0</v>
      </c>
      <c r="G54" s="15"/>
      <c r="H54" s="11">
        <v>58</v>
      </c>
    </row>
    <row r="55" spans="1:8" ht="12.75">
      <c r="A55" s="1"/>
      <c r="B55" s="1"/>
      <c r="C55" s="1"/>
      <c r="D55" s="1"/>
      <c r="E55" s="1"/>
      <c r="F55" s="30"/>
      <c r="G55" s="15"/>
      <c r="H55" s="30"/>
    </row>
    <row r="56" spans="1:8" ht="13.5" thickBot="1">
      <c r="A56" s="1"/>
      <c r="B56" s="1"/>
      <c r="C56" s="1"/>
      <c r="D56" s="1"/>
      <c r="E56" s="1"/>
      <c r="F56" s="13">
        <f>+F48+F50+F52+F54</f>
        <v>-20662</v>
      </c>
      <c r="G56" s="15"/>
      <c r="H56" s="13">
        <f>+H48+H50+H52+H54</f>
        <v>-15846</v>
      </c>
    </row>
    <row r="57" spans="1:8" ht="12.75">
      <c r="A57" s="1"/>
      <c r="B57" s="1"/>
      <c r="C57" s="1"/>
      <c r="D57" s="1"/>
      <c r="E57" s="1"/>
      <c r="F57" s="11"/>
      <c r="G57" s="15"/>
      <c r="H57" s="11"/>
    </row>
    <row r="58" spans="1:8" ht="12.75" hidden="1">
      <c r="A58" s="1"/>
      <c r="B58" s="1"/>
      <c r="C58" s="1"/>
      <c r="D58" s="1"/>
      <c r="E58" s="1"/>
      <c r="F58" s="11">
        <f>SUM(F43:F54)</f>
        <v>-44536</v>
      </c>
      <c r="G58" s="15"/>
      <c r="H58" s="11" t="s">
        <v>0</v>
      </c>
    </row>
    <row r="59" spans="1:8" ht="13.5" thickBot="1">
      <c r="A59" s="1" t="s">
        <v>56</v>
      </c>
      <c r="B59" s="1"/>
      <c r="C59" s="1"/>
      <c r="D59" s="1"/>
      <c r="E59" s="1"/>
      <c r="F59" s="27">
        <f>(+F48-F16)/22260*100</f>
        <v>-126.6262353998203</v>
      </c>
      <c r="G59" s="26"/>
      <c r="H59" s="27">
        <v>-101.9</v>
      </c>
    </row>
    <row r="60" spans="1:8" ht="12.75">
      <c r="A60" s="1"/>
      <c r="B60" s="1"/>
      <c r="C60" s="1"/>
      <c r="D60" s="1"/>
      <c r="E60" s="1"/>
      <c r="F60" s="1"/>
      <c r="G60" s="16"/>
      <c r="H60" s="11"/>
    </row>
    <row r="61" spans="1:8" ht="12.75">
      <c r="A61" s="1"/>
      <c r="B61" s="1"/>
      <c r="C61" s="1"/>
      <c r="D61" s="1"/>
      <c r="E61" s="1"/>
      <c r="F61" s="1"/>
      <c r="G61" s="16"/>
      <c r="H61" s="11"/>
    </row>
    <row r="62" spans="1:8" ht="12.75">
      <c r="A62" s="1"/>
      <c r="B62" s="1"/>
      <c r="C62" s="1"/>
      <c r="D62" s="1"/>
      <c r="E62" s="1"/>
      <c r="F62" s="1"/>
      <c r="G62" s="16"/>
      <c r="H62" s="11"/>
    </row>
    <row r="63" spans="1:8" ht="12.75">
      <c r="A63" s="1"/>
      <c r="B63" s="1"/>
      <c r="C63" s="1"/>
      <c r="D63" s="1"/>
      <c r="E63" s="1"/>
      <c r="F63" s="1"/>
      <c r="G63" s="16"/>
      <c r="H63" s="11"/>
    </row>
    <row r="64" spans="1:8" ht="12.75">
      <c r="A64" s="1"/>
      <c r="B64" s="1"/>
      <c r="C64" s="1"/>
      <c r="D64" s="1"/>
      <c r="E64" s="1"/>
      <c r="F64" s="1"/>
      <c r="G64" s="16"/>
      <c r="H64" s="11"/>
    </row>
    <row r="65" spans="1:8" ht="12.75">
      <c r="A65" s="1"/>
      <c r="B65" s="1"/>
      <c r="C65" s="1"/>
      <c r="D65" s="1"/>
      <c r="E65" s="1"/>
      <c r="F65" s="1"/>
      <c r="G65" s="16"/>
      <c r="H65" s="11"/>
    </row>
    <row r="66" spans="1:8" ht="12.75">
      <c r="A66" s="1"/>
      <c r="B66" s="1"/>
      <c r="C66" s="1"/>
      <c r="D66" s="1"/>
      <c r="E66" s="1"/>
      <c r="F66" s="1"/>
      <c r="G66" s="16"/>
      <c r="H66" s="11"/>
    </row>
    <row r="67" spans="1:8" ht="12.75">
      <c r="A67" s="1"/>
      <c r="B67" s="1"/>
      <c r="C67" s="1"/>
      <c r="D67" s="1"/>
      <c r="E67" s="1"/>
      <c r="F67" s="1"/>
      <c r="G67" s="16"/>
      <c r="H67" s="11"/>
    </row>
    <row r="68" spans="1:8" ht="12.75">
      <c r="A68" s="1"/>
      <c r="B68" s="1"/>
      <c r="C68" s="1"/>
      <c r="D68" s="1"/>
      <c r="E68" s="1"/>
      <c r="F68" s="1"/>
      <c r="G68" s="16"/>
      <c r="H68" s="11"/>
    </row>
    <row r="69" spans="1:8" ht="12.75">
      <c r="A69" s="1"/>
      <c r="B69" s="1"/>
      <c r="C69" s="1"/>
      <c r="D69" s="1"/>
      <c r="E69" s="1"/>
      <c r="F69" s="1"/>
      <c r="G69" s="16"/>
      <c r="H69" s="11"/>
    </row>
    <row r="70" spans="1:8" ht="12.75">
      <c r="A70" s="1"/>
      <c r="B70" s="1"/>
      <c r="C70" s="1"/>
      <c r="D70" s="1"/>
      <c r="E70" s="1"/>
      <c r="F70" s="1"/>
      <c r="G70" s="16"/>
      <c r="H70" s="11"/>
    </row>
    <row r="71" spans="1:8" ht="12.75">
      <c r="A71" s="1"/>
      <c r="B71" s="1"/>
      <c r="C71" s="1"/>
      <c r="D71" s="1"/>
      <c r="E71" s="1"/>
      <c r="F71" s="1"/>
      <c r="G71" s="16"/>
      <c r="H71" s="11"/>
    </row>
    <row r="72" spans="1:8" ht="12.75">
      <c r="A72" s="1"/>
      <c r="B72" s="1"/>
      <c r="C72" s="1"/>
      <c r="D72" s="1"/>
      <c r="E72" s="1"/>
      <c r="F72" s="1"/>
      <c r="G72" s="16"/>
      <c r="H72" s="11"/>
    </row>
    <row r="73" spans="1:8" ht="12.75">
      <c r="A73" s="1"/>
      <c r="B73" s="1"/>
      <c r="C73" s="1"/>
      <c r="D73" s="1"/>
      <c r="E73" s="1"/>
      <c r="F73" s="1"/>
      <c r="G73" s="16"/>
      <c r="H73" s="11"/>
    </row>
    <row r="74" spans="1:8" ht="12.75">
      <c r="A74" s="1"/>
      <c r="B74" s="1"/>
      <c r="C74" s="1"/>
      <c r="D74" s="1"/>
      <c r="E74" s="1"/>
      <c r="F74" s="1"/>
      <c r="G74" s="16"/>
      <c r="H74" s="11"/>
    </row>
    <row r="75" spans="1:8" ht="12.75">
      <c r="A75" s="1"/>
      <c r="B75" s="1"/>
      <c r="C75" s="1"/>
      <c r="D75" s="1"/>
      <c r="E75" s="1"/>
      <c r="F75" s="1"/>
      <c r="G75" s="16"/>
      <c r="H75" s="11"/>
    </row>
    <row r="76" spans="1:8" ht="12.75">
      <c r="A76" s="1"/>
      <c r="B76" s="1"/>
      <c r="C76" s="1"/>
      <c r="D76" s="1"/>
      <c r="E76" s="1"/>
      <c r="F76" s="1"/>
      <c r="G76" s="16"/>
      <c r="H76" s="11"/>
    </row>
    <row r="77" spans="1:8" ht="12.75">
      <c r="A77" s="1"/>
      <c r="B77" s="1"/>
      <c r="C77" s="1"/>
      <c r="D77" s="1"/>
      <c r="E77" s="1"/>
      <c r="F77" s="1"/>
      <c r="G77" s="16"/>
      <c r="H77" s="11"/>
    </row>
    <row r="78" spans="1:8" ht="12.75">
      <c r="A78" s="1"/>
      <c r="B78" s="1"/>
      <c r="C78" s="1"/>
      <c r="D78" s="1"/>
      <c r="E78" s="1"/>
      <c r="F78" s="1"/>
      <c r="G78" s="16"/>
      <c r="H78" s="11"/>
    </row>
    <row r="79" spans="1:8" ht="12.75">
      <c r="A79" s="1"/>
      <c r="B79" s="1"/>
      <c r="C79" s="1"/>
      <c r="D79" s="1"/>
      <c r="E79" s="1"/>
      <c r="F79" s="1"/>
      <c r="G79" s="16"/>
      <c r="H79" s="11"/>
    </row>
    <row r="80" spans="1:8" ht="12.75">
      <c r="A80" s="1"/>
      <c r="B80" s="1"/>
      <c r="C80" s="1"/>
      <c r="D80" s="1"/>
      <c r="E80" s="1"/>
      <c r="F80" s="1"/>
      <c r="G80" s="16"/>
      <c r="H80" s="11"/>
    </row>
    <row r="81" spans="1:8" ht="12.75">
      <c r="A81" s="1"/>
      <c r="B81" s="1"/>
      <c r="C81" s="1"/>
      <c r="D81" s="1"/>
      <c r="E81" s="1"/>
      <c r="F81" s="1"/>
      <c r="G81" s="16"/>
      <c r="H81" s="11"/>
    </row>
    <row r="82" spans="1:8" ht="12.75">
      <c r="A82" s="1"/>
      <c r="B82" s="1"/>
      <c r="C82" s="1"/>
      <c r="D82" s="1"/>
      <c r="E82" s="1"/>
      <c r="F82" s="1"/>
      <c r="G82" s="16"/>
      <c r="H82" s="11"/>
    </row>
    <row r="83" spans="1:8" ht="12.75">
      <c r="A83" s="1"/>
      <c r="B83" s="1"/>
      <c r="C83" s="1"/>
      <c r="D83" s="1"/>
      <c r="E83" s="1"/>
      <c r="F83" s="1"/>
      <c r="G83" s="16"/>
      <c r="H83" s="11"/>
    </row>
    <row r="84" spans="1:8" ht="12.75">
      <c r="A84" s="1"/>
      <c r="B84" s="1"/>
      <c r="C84" s="1"/>
      <c r="D84" s="1"/>
      <c r="E84" s="1"/>
      <c r="F84" s="1"/>
      <c r="G84" s="16"/>
      <c r="H84" s="11"/>
    </row>
    <row r="85" spans="1:8" ht="12.75">
      <c r="A85" s="1"/>
      <c r="B85" s="1"/>
      <c r="C85" s="1"/>
      <c r="D85" s="1"/>
      <c r="E85" s="1"/>
      <c r="F85" s="1"/>
      <c r="G85" s="16"/>
      <c r="H85" s="11"/>
    </row>
    <row r="86" spans="1:8" ht="12.75">
      <c r="A86" s="1"/>
      <c r="B86" s="1"/>
      <c r="C86" s="1"/>
      <c r="D86" s="1"/>
      <c r="E86" s="1"/>
      <c r="F86" s="1"/>
      <c r="G86" s="16"/>
      <c r="H86" s="11"/>
    </row>
    <row r="87" spans="1:8" ht="12.75">
      <c r="A87" s="1"/>
      <c r="B87" s="1"/>
      <c r="C87" s="1"/>
      <c r="D87" s="1"/>
      <c r="E87" s="1"/>
      <c r="F87" s="1"/>
      <c r="G87" s="16"/>
      <c r="H87" s="11"/>
    </row>
    <row r="88" spans="1:8" ht="12.75">
      <c r="A88" s="1"/>
      <c r="B88" s="1"/>
      <c r="C88" s="1"/>
      <c r="D88" s="1"/>
      <c r="E88" s="1"/>
      <c r="F88" s="1"/>
      <c r="G88" s="16"/>
      <c r="H88" s="11"/>
    </row>
    <row r="89" spans="1:8" ht="12.75">
      <c r="A89" s="1"/>
      <c r="B89" s="1"/>
      <c r="C89" s="1"/>
      <c r="D89" s="1"/>
      <c r="E89" s="1"/>
      <c r="F89" s="1"/>
      <c r="G89" s="16"/>
      <c r="H89" s="11"/>
    </row>
    <row r="90" spans="6:8" ht="12.75">
      <c r="F90" s="1"/>
      <c r="G90" s="16"/>
      <c r="H90" s="11"/>
    </row>
    <row r="91" spans="6:8" ht="12.75">
      <c r="F91" s="1"/>
      <c r="G91" s="16"/>
      <c r="H91" s="11"/>
    </row>
    <row r="92" spans="6:8" ht="12.75">
      <c r="F92" s="1"/>
      <c r="G92" s="16"/>
      <c r="H92" s="11"/>
    </row>
    <row r="93" spans="6:8" ht="12.75">
      <c r="F93" s="1"/>
      <c r="G93" s="16"/>
      <c r="H93" s="11"/>
    </row>
    <row r="94" spans="6:8" ht="12.75">
      <c r="F94" s="1"/>
      <c r="G94" s="16"/>
      <c r="H94" s="11"/>
    </row>
    <row r="95" spans="6:8" ht="12.75">
      <c r="F95" s="1"/>
      <c r="G95" s="1"/>
      <c r="H95" s="11"/>
    </row>
    <row r="96" spans="6:8" ht="12.75">
      <c r="F96" s="1"/>
      <c r="G96" s="1"/>
      <c r="H96" s="11"/>
    </row>
    <row r="97" spans="6:8" ht="12.75">
      <c r="F97" s="1"/>
      <c r="G97" s="1"/>
      <c r="H97" s="11"/>
    </row>
    <row r="98" spans="6:8" ht="12.75">
      <c r="F98" s="1"/>
      <c r="G98" s="1"/>
      <c r="H98" s="11"/>
    </row>
    <row r="99" spans="6:8" ht="12.75">
      <c r="F99" s="1"/>
      <c r="G99" s="1"/>
      <c r="H99" s="11"/>
    </row>
    <row r="100" spans="6:8" ht="12.75">
      <c r="F100" s="1"/>
      <c r="G100" s="1"/>
      <c r="H100" s="11"/>
    </row>
    <row r="101" spans="6:8" ht="12.75">
      <c r="F101" s="1"/>
      <c r="G101" s="1"/>
      <c r="H101" s="11"/>
    </row>
    <row r="102" spans="6:8" ht="12.75">
      <c r="F102" s="1"/>
      <c r="G102" s="1"/>
      <c r="H102" s="11"/>
    </row>
    <row r="103" spans="6:8" ht="12.75">
      <c r="F103" s="1"/>
      <c r="G103" s="1"/>
      <c r="H103" s="11"/>
    </row>
    <row r="104" spans="6:8" ht="12.75">
      <c r="F104" s="1"/>
      <c r="G104" s="1"/>
      <c r="H104" s="11"/>
    </row>
    <row r="105" spans="6:8" ht="12.75">
      <c r="F105" s="1"/>
      <c r="G105" s="1"/>
      <c r="H105" s="11"/>
    </row>
    <row r="106" spans="6:8" ht="12.75">
      <c r="F106" s="1"/>
      <c r="G106" s="1"/>
      <c r="H106" s="11"/>
    </row>
    <row r="107" spans="6:8" ht="12.75">
      <c r="F107" s="1"/>
      <c r="G107" s="1"/>
      <c r="H107" s="11"/>
    </row>
    <row r="108" spans="6:8" ht="12.75">
      <c r="F108" s="1"/>
      <c r="G108" s="1"/>
      <c r="H108" s="11"/>
    </row>
    <row r="109" spans="6:8" ht="12.75">
      <c r="F109" s="1"/>
      <c r="G109" s="1"/>
      <c r="H109" s="11"/>
    </row>
    <row r="110" spans="6:8" ht="12.75">
      <c r="F110" s="1"/>
      <c r="G110" s="1"/>
      <c r="H110" s="11"/>
    </row>
    <row r="111" spans="6:8" ht="12.75">
      <c r="F111" s="1"/>
      <c r="G111" s="1"/>
      <c r="H111" s="11"/>
    </row>
    <row r="112" spans="6:8" ht="12.75">
      <c r="F112" s="1"/>
      <c r="G112" s="1"/>
      <c r="H112" s="11"/>
    </row>
    <row r="113" spans="6:8" ht="12.75">
      <c r="F113" s="1"/>
      <c r="G113" s="1"/>
      <c r="H113" s="11"/>
    </row>
    <row r="114" spans="6:8" ht="12.75">
      <c r="F114" s="1"/>
      <c r="G114" s="1"/>
      <c r="H114" s="11"/>
    </row>
    <row r="115" spans="6:8" ht="12.75">
      <c r="F115" s="1"/>
      <c r="G115" s="1"/>
      <c r="H115" s="11"/>
    </row>
    <row r="116" spans="6:8" ht="12.75">
      <c r="F116" s="1"/>
      <c r="G116" s="1"/>
      <c r="H116" s="11"/>
    </row>
    <row r="117" spans="6:8" ht="12.75">
      <c r="F117" s="1"/>
      <c r="G117" s="1"/>
      <c r="H117" s="11"/>
    </row>
    <row r="118" spans="6:8" ht="12.75">
      <c r="F118" s="1"/>
      <c r="G118" s="1"/>
      <c r="H118" s="11"/>
    </row>
    <row r="119" spans="6:8" ht="12.75">
      <c r="F119" s="1"/>
      <c r="G119" s="1"/>
      <c r="H119" s="11"/>
    </row>
    <row r="120" spans="6:8" ht="12.75">
      <c r="F120" s="1"/>
      <c r="G120" s="1"/>
      <c r="H120" s="11"/>
    </row>
    <row r="121" spans="6:8" ht="12.75">
      <c r="F121" s="1"/>
      <c r="G121" s="1"/>
      <c r="H121" s="11"/>
    </row>
    <row r="122" spans="6:8" ht="12.75">
      <c r="F122" s="1"/>
      <c r="G122" s="1"/>
      <c r="H122" s="11"/>
    </row>
    <row r="123" spans="6:8" ht="12.75">
      <c r="F123" s="1"/>
      <c r="G123" s="1"/>
      <c r="H123" s="11"/>
    </row>
    <row r="124" spans="6:8" ht="12.75">
      <c r="F124" s="1"/>
      <c r="G124" s="1"/>
      <c r="H124" s="11"/>
    </row>
    <row r="125" spans="6:8" ht="12.75">
      <c r="F125" s="1"/>
      <c r="G125" s="1"/>
      <c r="H125" s="11"/>
    </row>
    <row r="126" spans="6:8" ht="12.75">
      <c r="F126" s="1"/>
      <c r="G126" s="1"/>
      <c r="H126" s="11"/>
    </row>
    <row r="127" spans="6:8" ht="12.75">
      <c r="F127" s="1"/>
      <c r="G127" s="1"/>
      <c r="H127" s="11"/>
    </row>
    <row r="128" spans="6:8" ht="12.75">
      <c r="F128" s="1"/>
      <c r="G128" s="1"/>
      <c r="H128" s="11"/>
    </row>
    <row r="129" spans="6:8" ht="12.75">
      <c r="F129" s="1"/>
      <c r="G129" s="1"/>
      <c r="H129" s="11"/>
    </row>
    <row r="130" spans="6:8" ht="12.75">
      <c r="F130" s="1"/>
      <c r="G130" s="1"/>
      <c r="H130" s="11"/>
    </row>
    <row r="131" spans="6:8" ht="12.75">
      <c r="F131" s="1"/>
      <c r="G131" s="1"/>
      <c r="H131" s="11"/>
    </row>
    <row r="132" spans="6:8" ht="12.75">
      <c r="F132" s="1"/>
      <c r="G132" s="1"/>
      <c r="H132" s="11"/>
    </row>
    <row r="133" spans="6:8" ht="12.75">
      <c r="F133" s="1"/>
      <c r="G133" s="1"/>
      <c r="H133" s="11"/>
    </row>
    <row r="134" spans="6:8" ht="12.75">
      <c r="F134" s="1"/>
      <c r="G134" s="1"/>
      <c r="H134" s="11"/>
    </row>
    <row r="135" spans="6:8" ht="12.75">
      <c r="F135" s="1"/>
      <c r="G135" s="1"/>
      <c r="H135" s="11"/>
    </row>
    <row r="136" spans="6:8" ht="12.75">
      <c r="F136" s="1"/>
      <c r="G136" s="1"/>
      <c r="H136" s="11"/>
    </row>
    <row r="137" spans="6:8" ht="12.75">
      <c r="F137" s="1"/>
      <c r="G137" s="1"/>
      <c r="H137" s="11"/>
    </row>
    <row r="138" spans="6:8" ht="12.75">
      <c r="F138" s="1"/>
      <c r="G138" s="1"/>
      <c r="H138" s="11"/>
    </row>
    <row r="139" spans="6:8" ht="12.75">
      <c r="F139" s="1"/>
      <c r="G139" s="1"/>
      <c r="H139" s="11"/>
    </row>
    <row r="140" spans="6:8" ht="12.75">
      <c r="F140" s="1"/>
      <c r="G140" s="1"/>
      <c r="H140" s="11"/>
    </row>
    <row r="141" spans="6:8" ht="12.75">
      <c r="F141" s="1"/>
      <c r="G141" s="1"/>
      <c r="H141" s="11"/>
    </row>
    <row r="142" spans="6:8" ht="12.75">
      <c r="F142" s="1"/>
      <c r="G142" s="1"/>
      <c r="H142" s="11"/>
    </row>
    <row r="143" spans="6:8" ht="12.75">
      <c r="F143" s="1"/>
      <c r="G143" s="1"/>
      <c r="H143" s="11"/>
    </row>
    <row r="144" spans="6:8" ht="12.75">
      <c r="F144" s="1"/>
      <c r="G144" s="1"/>
      <c r="H144" s="11"/>
    </row>
    <row r="145" spans="6:8" ht="12.75">
      <c r="F145" s="1"/>
      <c r="G145" s="1"/>
      <c r="H145" s="11"/>
    </row>
    <row r="146" spans="6:8" ht="12.75">
      <c r="F146" s="1"/>
      <c r="G146" s="1"/>
      <c r="H146" s="11"/>
    </row>
    <row r="147" spans="6:8" ht="12.75">
      <c r="F147" s="1"/>
      <c r="G147" s="1"/>
      <c r="H147" s="11"/>
    </row>
    <row r="148" spans="6:8" ht="12.75">
      <c r="F148" s="1"/>
      <c r="G148" s="1"/>
      <c r="H148" s="11"/>
    </row>
    <row r="149" spans="6:8" ht="12.75">
      <c r="F149" s="1"/>
      <c r="G149" s="1"/>
      <c r="H149" s="11"/>
    </row>
    <row r="150" spans="6:8" ht="12.75">
      <c r="F150" s="1"/>
      <c r="G150" s="1"/>
      <c r="H150" s="11"/>
    </row>
    <row r="151" spans="6:8" ht="12.75">
      <c r="F151" s="1"/>
      <c r="G151" s="1"/>
      <c r="H151" s="11"/>
    </row>
    <row r="152" spans="6:8" ht="12.75">
      <c r="F152" s="1"/>
      <c r="G152" s="1"/>
      <c r="H152" s="11"/>
    </row>
    <row r="153" spans="6:8" ht="12.75">
      <c r="F153" s="1"/>
      <c r="G153" s="1"/>
      <c r="H153" s="11"/>
    </row>
    <row r="154" spans="6:8" ht="12.75">
      <c r="F154" s="1"/>
      <c r="G154" s="1"/>
      <c r="H154" s="11"/>
    </row>
    <row r="155" spans="6:8" ht="12.75">
      <c r="F155" s="1"/>
      <c r="G155" s="1"/>
      <c r="H155" s="11"/>
    </row>
    <row r="156" spans="6:8" ht="12.75">
      <c r="F156" s="1"/>
      <c r="G156" s="1"/>
      <c r="H156" s="11"/>
    </row>
    <row r="157" spans="6:8" ht="12.75">
      <c r="F157" s="1"/>
      <c r="G157" s="1"/>
      <c r="H157" s="11"/>
    </row>
    <row r="158" spans="6:8" ht="12.75">
      <c r="F158" s="1"/>
      <c r="G158" s="1"/>
      <c r="H158" s="11"/>
    </row>
    <row r="159" spans="6:8" ht="12.75">
      <c r="F159" s="1"/>
      <c r="G159" s="1"/>
      <c r="H159" s="11"/>
    </row>
    <row r="160" spans="6:8" ht="12.75">
      <c r="F160" s="1"/>
      <c r="G160" s="1"/>
      <c r="H160" s="11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</sheetData>
  <printOptions/>
  <pageMargins left="0.75" right="0.75" top="0.45" bottom="0.21" header="0.5" footer="0.19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63"/>
  <sheetViews>
    <sheetView tabSelected="1" workbookViewId="0" topLeftCell="A67">
      <selection activeCell="A61" sqref="A61"/>
    </sheetView>
  </sheetViews>
  <sheetFormatPr defaultColWidth="9.140625" defaultRowHeight="12.75"/>
  <cols>
    <col min="1" max="1" width="3.7109375" style="0" customWidth="1"/>
    <col min="5" max="5" width="10.7109375" style="0" customWidth="1"/>
    <col min="6" max="6" width="9.7109375" style="0" customWidth="1"/>
    <col min="8" max="8" width="9.7109375" style="0" customWidth="1"/>
    <col min="9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2" ht="12.75">
      <c r="A2" s="2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107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179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 t="s">
        <v>180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>
        <v>2</v>
      </c>
      <c r="B10" s="2" t="s">
        <v>66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1" t="s">
        <v>67</v>
      </c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>
        <v>3</v>
      </c>
      <c r="B13" s="2" t="s">
        <v>68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/>
      <c r="B14" s="1" t="s">
        <v>69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>
        <v>4</v>
      </c>
      <c r="B16" s="2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1" t="s">
        <v>164</v>
      </c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/>
      <c r="B18" s="1"/>
      <c r="C18" s="1"/>
      <c r="D18" s="1"/>
      <c r="E18" s="1"/>
      <c r="F18" s="1"/>
      <c r="G18" s="1"/>
      <c r="H18" s="3">
        <v>2001</v>
      </c>
      <c r="I18" s="3">
        <v>2000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/>
      <c r="B19" s="1"/>
      <c r="C19" s="1"/>
      <c r="D19" s="1"/>
      <c r="E19" s="1"/>
      <c r="F19" s="1"/>
      <c r="G19" s="1"/>
      <c r="H19" s="3" t="s">
        <v>6</v>
      </c>
      <c r="I19" s="3" t="s">
        <v>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 t="s">
        <v>165</v>
      </c>
      <c r="C20" s="1"/>
      <c r="D20" s="1"/>
      <c r="E20" s="1"/>
      <c r="F20" s="1"/>
      <c r="G20" s="1"/>
      <c r="H20" s="50">
        <v>25</v>
      </c>
      <c r="I20" s="28">
        <v>19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/>
      <c r="B21" s="1" t="s">
        <v>166</v>
      </c>
      <c r="C21" s="1"/>
      <c r="D21" s="1"/>
      <c r="E21" s="1"/>
      <c r="F21" s="1"/>
      <c r="G21" s="1"/>
      <c r="H21" s="50">
        <v>84</v>
      </c>
      <c r="I21" s="50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/>
      <c r="B22" s="1" t="s">
        <v>167</v>
      </c>
      <c r="C22" s="1"/>
      <c r="D22" s="1"/>
      <c r="E22" s="1"/>
      <c r="F22" s="1"/>
      <c r="G22" s="1"/>
      <c r="H22" s="50">
        <v>0</v>
      </c>
      <c r="I22" s="50">
        <v>-14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/>
      <c r="B23" s="1" t="s">
        <v>168</v>
      </c>
      <c r="C23" s="1"/>
      <c r="D23" s="1"/>
      <c r="E23" s="1"/>
      <c r="F23" s="1"/>
      <c r="G23" s="1"/>
      <c r="H23" s="50">
        <v>-58</v>
      </c>
      <c r="I23" s="28">
        <v>44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/>
      <c r="B24" s="1" t="s">
        <v>169</v>
      </c>
      <c r="C24" s="1"/>
      <c r="D24" s="1"/>
      <c r="E24" s="1"/>
      <c r="F24" s="1"/>
      <c r="G24" s="1"/>
      <c r="H24" s="49">
        <f>SUM(H20:H23)</f>
        <v>51</v>
      </c>
      <c r="I24" s="49">
        <f>SUM(I20:I23)</f>
        <v>49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>
        <v>5</v>
      </c>
      <c r="B26" s="2" t="s">
        <v>70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/>
      <c r="B27" s="1" t="s">
        <v>71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>
        <v>6</v>
      </c>
      <c r="B29" s="2" t="s">
        <v>72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>
      <c r="A30" s="1"/>
      <c r="B30" s="1" t="s">
        <v>73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>
      <c r="A32" s="1">
        <v>7</v>
      </c>
      <c r="B32" s="2" t="s">
        <v>74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1"/>
      <c r="B33" s="1" t="s">
        <v>75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>
      <c r="A34" s="1"/>
      <c r="B34" s="1" t="s">
        <v>76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>
        <v>8</v>
      </c>
      <c r="B36" s="2" t="s">
        <v>77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1"/>
      <c r="B37" s="1" t="s">
        <v>108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>
        <v>9</v>
      </c>
      <c r="B39" s="2" t="s">
        <v>78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52" t="s">
        <v>202</v>
      </c>
      <c r="B40" s="1" t="s">
        <v>203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/>
      <c r="B41" s="1" t="s">
        <v>204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52" t="s">
        <v>205</v>
      </c>
      <c r="B42" s="1" t="s">
        <v>206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1" t="s">
        <v>207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B44" s="1" t="s">
        <v>208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/>
      <c r="B45" s="1" t="s">
        <v>209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1" t="s">
        <v>210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1" t="s">
        <v>211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1" t="s">
        <v>212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52" t="s">
        <v>213</v>
      </c>
      <c r="B49" s="1" t="s">
        <v>214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B50" s="1" t="s">
        <v>215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1" t="s">
        <v>216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/>
      <c r="B52" s="1" t="s">
        <v>217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52" t="s">
        <v>218</v>
      </c>
      <c r="B53" s="1" t="s">
        <v>231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1" t="s">
        <v>232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B55" s="1" t="s">
        <v>233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B56" s="1" t="s">
        <v>235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1" t="s">
        <v>237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>
      <c r="A58" s="1"/>
      <c r="B58" s="1" t="s">
        <v>236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/>
      <c r="B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>
        <v>10</v>
      </c>
      <c r="B62" s="2" t="s">
        <v>79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1" t="s">
        <v>104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>
        <v>11</v>
      </c>
      <c r="B65" s="2" t="s">
        <v>80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1" t="s">
        <v>105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/>
      <c r="B67" s="1" t="s">
        <v>152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>
        <v>12</v>
      </c>
      <c r="B69" s="2" t="s">
        <v>85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/>
      <c r="B70" s="1" t="s">
        <v>153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/>
      <c r="B71" s="1"/>
      <c r="C71" s="1"/>
      <c r="F71" s="3" t="s">
        <v>82</v>
      </c>
      <c r="G71" s="3" t="s">
        <v>83</v>
      </c>
      <c r="H71" s="3" t="s">
        <v>81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E72" s="28"/>
      <c r="F72" s="3" t="s">
        <v>6</v>
      </c>
      <c r="G72" s="3" t="s">
        <v>6</v>
      </c>
      <c r="H72" s="3" t="s">
        <v>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2.75">
      <c r="A73" s="1"/>
      <c r="B73" s="51" t="s">
        <v>132</v>
      </c>
      <c r="C73" s="40"/>
      <c r="D73" s="41"/>
      <c r="E73" s="28"/>
      <c r="F73" s="28"/>
      <c r="G73" s="28"/>
      <c r="H73" s="2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1"/>
      <c r="B74" s="1" t="s">
        <v>134</v>
      </c>
      <c r="C74" s="1"/>
      <c r="D74" s="28"/>
      <c r="E74" s="28"/>
      <c r="F74" s="33">
        <v>5351</v>
      </c>
      <c r="G74" s="33">
        <v>47772</v>
      </c>
      <c r="H74" s="36">
        <f>+F74+G74</f>
        <v>53123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2.75">
      <c r="A75" s="1"/>
      <c r="B75" s="1" t="s">
        <v>135</v>
      </c>
      <c r="C75" s="1"/>
      <c r="D75" s="28"/>
      <c r="E75" s="28"/>
      <c r="F75" s="33">
        <v>14585</v>
      </c>
      <c r="G75" s="33">
        <v>6069</v>
      </c>
      <c r="H75" s="36">
        <f>+F75+G75</f>
        <v>20654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2.75">
      <c r="A76" s="1"/>
      <c r="B76" s="1" t="s">
        <v>139</v>
      </c>
      <c r="C76" s="1"/>
      <c r="D76" s="28"/>
      <c r="E76" s="28"/>
      <c r="F76" s="33">
        <v>0</v>
      </c>
      <c r="G76" s="33">
        <v>14965</v>
      </c>
      <c r="H76" s="36">
        <f>+F76+G76</f>
        <v>14965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2.75">
      <c r="A77" s="1"/>
      <c r="B77" s="1" t="s">
        <v>162</v>
      </c>
      <c r="C77" s="1"/>
      <c r="D77" s="28"/>
      <c r="E77" s="28"/>
      <c r="F77" s="33">
        <v>0</v>
      </c>
      <c r="G77" s="33">
        <v>53510</v>
      </c>
      <c r="H77" s="36">
        <f>+F77+G77</f>
        <v>53510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/>
      <c r="B78" s="1" t="s">
        <v>136</v>
      </c>
      <c r="C78" s="1"/>
      <c r="D78" s="28"/>
      <c r="E78" s="28"/>
      <c r="F78" s="35">
        <v>184</v>
      </c>
      <c r="G78" s="35">
        <v>0</v>
      </c>
      <c r="H78" s="39">
        <f>+F78+G78</f>
        <v>184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2.75">
      <c r="A79" s="1"/>
      <c r="B79" s="1" t="s">
        <v>0</v>
      </c>
      <c r="C79" s="1"/>
      <c r="D79" s="28"/>
      <c r="E79" s="28"/>
      <c r="F79" s="35">
        <f>SUM(F74:F78)</f>
        <v>20120</v>
      </c>
      <c r="G79" s="35">
        <f>SUM(G74:G78)</f>
        <v>122316</v>
      </c>
      <c r="H79" s="35">
        <f>SUM(H74:H78)</f>
        <v>142436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2.75">
      <c r="A80" s="1"/>
      <c r="B80" s="1"/>
      <c r="C80" s="1"/>
      <c r="D80" s="28"/>
      <c r="E80" s="28"/>
      <c r="F80" s="3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40"/>
      <c r="B81" s="51" t="s">
        <v>133</v>
      </c>
      <c r="C81" s="40"/>
      <c r="D81" s="41"/>
      <c r="E81" s="28"/>
      <c r="F81" s="3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/>
      <c r="B82" s="1" t="s">
        <v>135</v>
      </c>
      <c r="C82" s="1"/>
      <c r="D82" s="28"/>
      <c r="E82" s="28"/>
      <c r="F82" s="33">
        <v>0</v>
      </c>
      <c r="G82" s="11">
        <v>2123</v>
      </c>
      <c r="H82" s="36">
        <f>+F82+G82</f>
        <v>2123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1"/>
      <c r="B83" s="1" t="s">
        <v>137</v>
      </c>
      <c r="C83" s="1"/>
      <c r="D83" s="28"/>
      <c r="E83" s="28"/>
      <c r="F83" s="35">
        <v>100</v>
      </c>
      <c r="G83" s="12">
        <v>0</v>
      </c>
      <c r="H83" s="39">
        <f>+F83+G83</f>
        <v>100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B84" s="1" t="s">
        <v>0</v>
      </c>
      <c r="C84" s="1"/>
      <c r="D84" s="28"/>
      <c r="E84" s="28"/>
      <c r="F84" s="35">
        <f>SUM(F82:F83)</f>
        <v>100</v>
      </c>
      <c r="G84" s="35">
        <f>SUM(G82:G83)</f>
        <v>2123</v>
      </c>
      <c r="H84" s="35">
        <f>SUM(H82:H83)</f>
        <v>2223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/>
      <c r="B85" s="1"/>
      <c r="C85" s="1"/>
      <c r="D85" s="28"/>
      <c r="E85" s="28"/>
      <c r="F85" s="37"/>
      <c r="G85" s="37"/>
      <c r="H85" s="3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3.5" thickBot="1">
      <c r="A86" s="1"/>
      <c r="B86" s="1" t="s">
        <v>138</v>
      </c>
      <c r="C86" s="1"/>
      <c r="D86" s="28"/>
      <c r="E86" s="28"/>
      <c r="F86" s="38">
        <f>+F79+F84</f>
        <v>20220</v>
      </c>
      <c r="G86" s="38">
        <f>+G79+G84</f>
        <v>124439</v>
      </c>
      <c r="H86" s="38">
        <f>+H79+H84</f>
        <v>144659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1"/>
      <c r="C87" s="1"/>
      <c r="F87" s="1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2.75">
      <c r="A88" s="1">
        <v>13</v>
      </c>
      <c r="B88" s="2" t="s">
        <v>84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1" t="s">
        <v>154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1"/>
      <c r="B90" s="1" t="s">
        <v>103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1" t="s">
        <v>131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1"/>
      <c r="C92" s="1"/>
      <c r="D92" s="1"/>
      <c r="E92" s="1"/>
      <c r="F92" s="28" t="s">
        <v>6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1"/>
      <c r="B93" s="1" t="s">
        <v>128</v>
      </c>
      <c r="C93" s="1"/>
      <c r="D93" s="1"/>
      <c r="F93" s="11">
        <f>182832+1000</f>
        <v>183832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1" t="s">
        <v>129</v>
      </c>
      <c r="C94" s="1"/>
      <c r="D94" s="1"/>
      <c r="F94" s="11">
        <v>1749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2.75">
      <c r="A95" s="1"/>
      <c r="B95" s="1" t="s">
        <v>130</v>
      </c>
      <c r="C95" s="1"/>
      <c r="D95" s="1"/>
      <c r="F95" s="11">
        <v>4000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/>
      <c r="B96" s="1" t="s">
        <v>81</v>
      </c>
      <c r="C96" s="1"/>
      <c r="D96" s="1"/>
      <c r="E96" s="1"/>
      <c r="F96" s="29">
        <f>SUM(F93:F95)</f>
        <v>189581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2.75">
      <c r="A98" s="1">
        <v>14</v>
      </c>
      <c r="B98" s="2" t="s">
        <v>86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B99" s="1" t="s">
        <v>87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>
        <v>15</v>
      </c>
      <c r="B101" s="2" t="s">
        <v>100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s="47" customFormat="1" ht="12.75">
      <c r="A102" s="46"/>
      <c r="B102" s="46" t="s">
        <v>141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</row>
    <row r="103" spans="1:72" s="47" customFormat="1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</row>
    <row r="104" spans="1:72" s="47" customFormat="1" ht="12.75">
      <c r="A104" s="46"/>
      <c r="B104" s="46" t="s">
        <v>181</v>
      </c>
      <c r="C104" s="46"/>
      <c r="D104" s="46"/>
      <c r="E104" s="46"/>
      <c r="F104" s="46"/>
      <c r="G104" s="46"/>
      <c r="H104" s="48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</row>
    <row r="105" spans="1:72" s="47" customFormat="1" ht="12.75">
      <c r="A105" s="46"/>
      <c r="B105" s="46" t="s">
        <v>196</v>
      </c>
      <c r="C105" s="46"/>
      <c r="D105" s="46"/>
      <c r="E105" s="46"/>
      <c r="F105" s="46"/>
      <c r="G105" s="46"/>
      <c r="H105" s="48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</row>
    <row r="106" spans="1:72" s="47" customFormat="1" ht="12.75">
      <c r="A106" s="46"/>
      <c r="B106" s="46" t="s">
        <v>197</v>
      </c>
      <c r="C106" s="46"/>
      <c r="D106" s="46"/>
      <c r="E106" s="46"/>
      <c r="F106" s="46"/>
      <c r="G106" s="46"/>
      <c r="H106" s="48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</row>
    <row r="107" spans="1:72" s="47" customFormat="1" ht="12.75">
      <c r="A107" s="46"/>
      <c r="B107" s="46" t="s">
        <v>198</v>
      </c>
      <c r="C107" s="46"/>
      <c r="D107" s="46"/>
      <c r="E107" s="46"/>
      <c r="F107" s="46"/>
      <c r="G107" s="46"/>
      <c r="H107" s="48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</row>
    <row r="108" spans="1:72" s="47" customFormat="1" ht="12.75">
      <c r="A108" s="46"/>
      <c r="B108" s="46" t="s">
        <v>199</v>
      </c>
      <c r="C108" s="46"/>
      <c r="D108" s="46"/>
      <c r="E108" s="46"/>
      <c r="F108" s="46"/>
      <c r="G108" s="46"/>
      <c r="H108" s="48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</row>
    <row r="109" spans="1:72" s="47" customFormat="1" ht="12.75">
      <c r="A109" s="46"/>
      <c r="B109" s="46" t="s">
        <v>200</v>
      </c>
      <c r="C109" s="46"/>
      <c r="D109" s="46"/>
      <c r="E109" s="46"/>
      <c r="F109" s="46"/>
      <c r="G109" s="46"/>
      <c r="H109" s="48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</row>
    <row r="110" spans="1:72" s="47" customFormat="1" ht="12.75">
      <c r="A110" s="46"/>
      <c r="B110" s="46" t="s">
        <v>201</v>
      </c>
      <c r="C110" s="46"/>
      <c r="D110" s="46"/>
      <c r="E110" s="46"/>
      <c r="F110" s="46"/>
      <c r="G110" s="46"/>
      <c r="H110" s="48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</row>
    <row r="111" spans="1:72" s="47" customFormat="1" ht="12.75">
      <c r="A111" s="46"/>
      <c r="B111" s="46" t="s">
        <v>184</v>
      </c>
      <c r="C111" s="46"/>
      <c r="D111" s="46"/>
      <c r="E111" s="46"/>
      <c r="F111" s="46"/>
      <c r="G111" s="46"/>
      <c r="H111" s="48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</row>
    <row r="112" spans="1:72" s="47" customFormat="1" ht="12.75">
      <c r="A112" s="46"/>
      <c r="B112" s="46"/>
      <c r="C112" s="46"/>
      <c r="D112" s="46"/>
      <c r="E112" s="46"/>
      <c r="F112" s="46"/>
      <c r="G112" s="46"/>
      <c r="H112" s="48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</row>
    <row r="113" spans="1:72" s="47" customFormat="1" ht="12.75">
      <c r="A113" s="46"/>
      <c r="B113" s="46" t="s">
        <v>182</v>
      </c>
      <c r="C113" s="46"/>
      <c r="D113" s="46"/>
      <c r="E113" s="46"/>
      <c r="F113" s="46"/>
      <c r="G113" s="46"/>
      <c r="H113" s="48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</row>
    <row r="114" spans="1:72" s="47" customFormat="1" ht="12.75">
      <c r="A114" s="46"/>
      <c r="B114" s="46" t="s">
        <v>185</v>
      </c>
      <c r="C114" s="46"/>
      <c r="D114" s="46"/>
      <c r="E114" s="46"/>
      <c r="F114" s="46"/>
      <c r="G114" s="46"/>
      <c r="H114" s="48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</row>
    <row r="115" spans="1:72" s="47" customFormat="1" ht="12.75">
      <c r="A115" s="46"/>
      <c r="B115" s="46" t="s">
        <v>186</v>
      </c>
      <c r="C115" s="46"/>
      <c r="D115" s="46"/>
      <c r="E115" s="46"/>
      <c r="F115" s="46"/>
      <c r="G115" s="46"/>
      <c r="H115" s="48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</row>
    <row r="116" spans="1:72" s="47" customFormat="1" ht="12.75">
      <c r="A116" s="46"/>
      <c r="B116" s="46"/>
      <c r="C116" s="46"/>
      <c r="D116" s="46"/>
      <c r="E116" s="46"/>
      <c r="F116" s="46"/>
      <c r="G116" s="46"/>
      <c r="H116" s="48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</row>
    <row r="117" spans="1:72" s="47" customFormat="1" ht="12.75">
      <c r="A117" s="46"/>
      <c r="B117" s="46" t="s">
        <v>183</v>
      </c>
      <c r="C117" s="46"/>
      <c r="D117" s="46"/>
      <c r="E117" s="46"/>
      <c r="F117" s="46"/>
      <c r="G117" s="46"/>
      <c r="H117" s="48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</row>
    <row r="118" spans="1:72" s="47" customFormat="1" ht="12.75">
      <c r="A118" s="46"/>
      <c r="B118" s="46" t="s">
        <v>187</v>
      </c>
      <c r="C118" s="46"/>
      <c r="D118" s="46"/>
      <c r="E118" s="46"/>
      <c r="F118" s="46"/>
      <c r="G118" s="46"/>
      <c r="H118" s="48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</row>
    <row r="119" spans="1:72" s="47" customFormat="1" ht="12.75">
      <c r="A119" s="46"/>
      <c r="B119" s="46" t="s">
        <v>188</v>
      </c>
      <c r="C119" s="46"/>
      <c r="D119" s="46"/>
      <c r="E119" s="46"/>
      <c r="F119" s="46"/>
      <c r="G119" s="46"/>
      <c r="H119" s="48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</row>
    <row r="120" spans="1:72" ht="12.75">
      <c r="A120" s="1"/>
      <c r="B120" s="1"/>
      <c r="C120" s="1"/>
      <c r="D120" s="1"/>
      <c r="E120" s="1"/>
      <c r="F120" s="1"/>
      <c r="G120" s="1"/>
      <c r="H120" s="4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2.75">
      <c r="A121" s="1"/>
      <c r="B121" s="1" t="s">
        <v>194</v>
      </c>
      <c r="C121" s="1"/>
      <c r="D121" s="1"/>
      <c r="E121" s="1"/>
      <c r="F121" s="1"/>
      <c r="G121" s="1"/>
      <c r="H121" s="4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2.75">
      <c r="A122" s="1"/>
      <c r="B122" s="1" t="s">
        <v>195</v>
      </c>
      <c r="C122" s="1"/>
      <c r="D122" s="1"/>
      <c r="E122" s="1"/>
      <c r="F122" s="1"/>
      <c r="G122" s="1"/>
      <c r="H122" s="4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2.75">
      <c r="A123" s="1"/>
      <c r="B123" s="1"/>
      <c r="C123" s="1"/>
      <c r="D123" s="1"/>
      <c r="E123" s="1"/>
      <c r="F123" s="1"/>
      <c r="G123" s="1"/>
      <c r="H123" s="4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/>
      <c r="B124" s="1" t="s">
        <v>219</v>
      </c>
      <c r="C124" s="1"/>
      <c r="D124" s="1"/>
      <c r="E124" s="1"/>
      <c r="F124" s="1"/>
      <c r="G124" s="1"/>
      <c r="H124" s="4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1" t="s">
        <v>220</v>
      </c>
      <c r="C125" s="1"/>
      <c r="D125" s="1"/>
      <c r="E125" s="1"/>
      <c r="F125" s="1"/>
      <c r="G125" s="1"/>
      <c r="H125" s="4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2.75">
      <c r="A126" s="1"/>
      <c r="B126" s="1" t="s">
        <v>221</v>
      </c>
      <c r="C126" s="1"/>
      <c r="D126" s="1"/>
      <c r="E126" s="1"/>
      <c r="F126" s="1"/>
      <c r="G126" s="1"/>
      <c r="H126" s="4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2.75">
      <c r="A127" s="1"/>
      <c r="B127" s="1" t="s">
        <v>222</v>
      </c>
      <c r="C127" s="1"/>
      <c r="D127" s="1"/>
      <c r="E127" s="1"/>
      <c r="F127" s="1"/>
      <c r="G127" s="1"/>
      <c r="H127" s="4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/>
      <c r="B128" s="1" t="s">
        <v>223</v>
      </c>
      <c r="C128" s="1"/>
      <c r="D128" s="1"/>
      <c r="E128" s="1"/>
      <c r="F128" s="1"/>
      <c r="G128" s="1"/>
      <c r="H128" s="4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2.75">
      <c r="A129" s="1"/>
      <c r="B129" s="1" t="s">
        <v>224</v>
      </c>
      <c r="C129" s="1"/>
      <c r="D129" s="1"/>
      <c r="E129" s="1"/>
      <c r="F129" s="1"/>
      <c r="G129" s="1"/>
      <c r="H129" s="4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/>
      <c r="C130" s="1"/>
      <c r="D130" s="1"/>
      <c r="E130" s="1"/>
      <c r="F130" s="1"/>
      <c r="G130" s="1"/>
      <c r="H130" s="4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/>
      <c r="B131" s="1" t="s">
        <v>225</v>
      </c>
      <c r="C131" s="1"/>
      <c r="D131" s="1"/>
      <c r="E131" s="1"/>
      <c r="F131" s="1"/>
      <c r="G131" s="1"/>
      <c r="H131" s="4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/>
      <c r="B132" s="1" t="s">
        <v>234</v>
      </c>
      <c r="C132" s="1"/>
      <c r="D132" s="1"/>
      <c r="E132" s="1"/>
      <c r="F132" s="1"/>
      <c r="G132" s="1"/>
      <c r="H132" s="4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/>
      <c r="B133" s="1" t="s">
        <v>226</v>
      </c>
      <c r="C133" s="1"/>
      <c r="D133" s="1"/>
      <c r="E133" s="1"/>
      <c r="F133" s="1"/>
      <c r="G133" s="1"/>
      <c r="H133" s="4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 t="s">
        <v>227</v>
      </c>
      <c r="C134" s="1"/>
      <c r="D134" s="1"/>
      <c r="E134" s="1"/>
      <c r="F134" s="1"/>
      <c r="G134" s="1"/>
      <c r="H134" s="4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2.75">
      <c r="A135" s="1"/>
      <c r="B135" s="1" t="s">
        <v>228</v>
      </c>
      <c r="C135" s="1"/>
      <c r="D135" s="1"/>
      <c r="E135" s="1"/>
      <c r="F135" s="1"/>
      <c r="G135" s="1"/>
      <c r="H135" s="4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2.75">
      <c r="A136" s="1"/>
      <c r="B136" s="1" t="s">
        <v>229</v>
      </c>
      <c r="C136" s="1"/>
      <c r="D136" s="1"/>
      <c r="E136" s="1"/>
      <c r="F136" s="1"/>
      <c r="G136" s="1"/>
      <c r="H136" s="4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1"/>
      <c r="C137" s="1"/>
      <c r="D137" s="1"/>
      <c r="E137" s="1"/>
      <c r="F137" s="1"/>
      <c r="G137" s="1"/>
      <c r="H137" s="4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>
        <v>16</v>
      </c>
      <c r="B138" s="2" t="s">
        <v>88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1"/>
      <c r="B139" s="1" t="s">
        <v>163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2.75">
      <c r="A140" s="1"/>
      <c r="B140" s="1"/>
      <c r="C140" s="1"/>
      <c r="D140" s="1"/>
      <c r="G140" s="44"/>
      <c r="H140" s="3" t="s">
        <v>155</v>
      </c>
      <c r="I140" s="3" t="s">
        <v>81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2.75">
      <c r="A141" s="1"/>
      <c r="B141" s="1"/>
      <c r="C141" s="1"/>
      <c r="D141" s="1"/>
      <c r="G141" s="44"/>
      <c r="H141" s="3" t="s">
        <v>92</v>
      </c>
      <c r="I141" s="3" t="s">
        <v>90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2.75">
      <c r="A142" s="1"/>
      <c r="B142" s="1"/>
      <c r="C142" s="1"/>
      <c r="D142" s="1"/>
      <c r="G142" s="3" t="s">
        <v>9</v>
      </c>
      <c r="H142" s="3" t="s">
        <v>89</v>
      </c>
      <c r="I142" s="3" t="s">
        <v>91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>
      <c r="A143" s="1"/>
      <c r="B143" s="1"/>
      <c r="C143" s="1"/>
      <c r="D143" s="1"/>
      <c r="G143" s="3" t="s">
        <v>6</v>
      </c>
      <c r="H143" s="3" t="s">
        <v>6</v>
      </c>
      <c r="I143" s="3" t="s">
        <v>6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>
      <c r="A144" s="1"/>
      <c r="B144" s="1" t="s">
        <v>106</v>
      </c>
      <c r="C144" s="1"/>
      <c r="D144" s="1"/>
      <c r="G144" s="11">
        <v>35696</v>
      </c>
      <c r="H144" s="11">
        <v>5266</v>
      </c>
      <c r="I144" s="11">
        <v>70543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>
      <c r="A145" s="1"/>
      <c r="B145" s="1" t="s">
        <v>114</v>
      </c>
      <c r="C145" s="1"/>
      <c r="D145" s="1"/>
      <c r="G145" s="12">
        <v>60485</v>
      </c>
      <c r="H145" s="12">
        <v>-10408</v>
      </c>
      <c r="I145" s="12">
        <v>109504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>
      <c r="A146" s="1"/>
      <c r="B146" s="1" t="s">
        <v>81</v>
      </c>
      <c r="C146" s="1"/>
      <c r="D146" s="1"/>
      <c r="G146" s="15">
        <f>SUM(G144:G145)</f>
        <v>96181</v>
      </c>
      <c r="H146" s="15">
        <f>SUM(H144:H145)</f>
        <v>-5142</v>
      </c>
      <c r="I146" s="15">
        <f>+I144+I145</f>
        <v>180047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>
      <c r="A147" s="1"/>
      <c r="B147" s="1" t="s">
        <v>109</v>
      </c>
      <c r="C147" s="1"/>
      <c r="D147" s="1"/>
      <c r="G147" s="15">
        <v>0</v>
      </c>
      <c r="H147" s="15">
        <v>0</v>
      </c>
      <c r="I147" s="15">
        <v>277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>
      <c r="A148" s="1"/>
      <c r="B148" s="1" t="s">
        <v>21</v>
      </c>
      <c r="C148" s="1"/>
      <c r="D148" s="1"/>
      <c r="G148" s="15">
        <v>0</v>
      </c>
      <c r="H148" s="15">
        <v>-630</v>
      </c>
      <c r="I148" s="15">
        <v>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2.75">
      <c r="A149" s="1"/>
      <c r="B149" s="1"/>
      <c r="C149" s="1"/>
      <c r="D149" s="1"/>
      <c r="G149" s="30"/>
      <c r="H149" s="30"/>
      <c r="I149" s="3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3.5" thickBot="1">
      <c r="A150" s="1"/>
      <c r="B150" s="1"/>
      <c r="C150" s="1"/>
      <c r="D150" s="1"/>
      <c r="G150" s="13">
        <f>+G146</f>
        <v>96181</v>
      </c>
      <c r="H150" s="13">
        <f>SUM(H146:H149)</f>
        <v>-5772</v>
      </c>
      <c r="I150" s="13">
        <f>SUM(I146:I149)</f>
        <v>180324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B152" s="1" t="s">
        <v>101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1" t="s">
        <v>102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>
        <v>17</v>
      </c>
      <c r="B155" s="2" t="s">
        <v>93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/>
      <c r="B156" s="2" t="s">
        <v>94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/>
      <c r="C157" s="1"/>
      <c r="D157" s="1"/>
      <c r="E157" s="1"/>
      <c r="F157" s="3" t="s">
        <v>4</v>
      </c>
      <c r="G157" s="3" t="s">
        <v>115</v>
      </c>
      <c r="H157" s="44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/>
      <c r="B158" s="1"/>
      <c r="C158" s="1"/>
      <c r="D158" s="1"/>
      <c r="E158" s="1"/>
      <c r="F158" s="3" t="s">
        <v>3</v>
      </c>
      <c r="G158" s="3" t="s">
        <v>3</v>
      </c>
      <c r="H158" s="44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/>
      <c r="B159" s="1"/>
      <c r="C159" s="1"/>
      <c r="D159" s="1"/>
      <c r="E159" s="1"/>
      <c r="F159" s="42">
        <v>37256</v>
      </c>
      <c r="G159" s="42">
        <v>37164</v>
      </c>
      <c r="H159" s="3" t="s">
        <v>158</v>
      </c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/>
      <c r="C160" s="1"/>
      <c r="D160" s="1"/>
      <c r="E160" s="1"/>
      <c r="F160" s="3" t="s">
        <v>6</v>
      </c>
      <c r="G160" s="3" t="s">
        <v>6</v>
      </c>
      <c r="H160" s="3" t="s">
        <v>6</v>
      </c>
      <c r="I160" s="3" t="s">
        <v>118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 t="s">
        <v>156</v>
      </c>
      <c r="C161" s="1"/>
      <c r="D161" s="1"/>
      <c r="E161" s="1"/>
      <c r="F161" s="11">
        <v>16032</v>
      </c>
      <c r="G161" s="11">
        <v>13731</v>
      </c>
      <c r="H161" s="11">
        <f>+F161-G161</f>
        <v>2301</v>
      </c>
      <c r="I161" s="11">
        <f>+H161/G161*100</f>
        <v>16.757701551234433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 t="s">
        <v>157</v>
      </c>
      <c r="C162" s="1"/>
      <c r="D162" s="1"/>
      <c r="E162" s="1"/>
      <c r="F162" s="11">
        <v>17311</v>
      </c>
      <c r="G162" s="11">
        <v>9341</v>
      </c>
      <c r="H162" s="11">
        <f>+F162-G162</f>
        <v>7970</v>
      </c>
      <c r="I162" s="11">
        <f>+H162/G162*100</f>
        <v>85.32277058130822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/>
      <c r="C163" s="1"/>
      <c r="D163" s="1"/>
      <c r="E163" s="1"/>
      <c r="F163" s="29">
        <f>+F161+F162</f>
        <v>33343</v>
      </c>
      <c r="G163" s="29">
        <f>+G161+G162</f>
        <v>23072</v>
      </c>
      <c r="H163" s="29">
        <f>+H161+H162</f>
        <v>10271</v>
      </c>
      <c r="I163" s="29">
        <f>+H163/G163*100</f>
        <v>44.51716366158114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/>
      <c r="B164" s="1"/>
      <c r="C164" s="1"/>
      <c r="D164" s="1"/>
      <c r="E164" s="1"/>
      <c r="F164" s="11"/>
      <c r="G164" s="11"/>
      <c r="H164" s="11"/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2.75">
      <c r="A165" s="1"/>
      <c r="B165" s="1" t="s">
        <v>159</v>
      </c>
      <c r="C165" s="1"/>
      <c r="D165" s="1"/>
      <c r="E165" s="1"/>
      <c r="F165" s="11">
        <v>-2702</v>
      </c>
      <c r="G165" s="11">
        <v>-4074</v>
      </c>
      <c r="H165" s="11">
        <f>-G165+F165</f>
        <v>1372</v>
      </c>
      <c r="I165" s="11">
        <f>-H165/G165*100</f>
        <v>33.67697594501718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 t="s">
        <v>160</v>
      </c>
      <c r="C166" s="1"/>
      <c r="D166" s="1"/>
      <c r="E166" s="1"/>
      <c r="F166" s="11">
        <v>2314</v>
      </c>
      <c r="G166" s="11">
        <v>2952</v>
      </c>
      <c r="H166" s="11">
        <f>+F166-G166</f>
        <v>-638</v>
      </c>
      <c r="I166" s="11">
        <f>+H166/G166*100</f>
        <v>-21.612466124661246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/>
      <c r="B167" s="1" t="s">
        <v>170</v>
      </c>
      <c r="C167" s="1"/>
      <c r="D167" s="1"/>
      <c r="E167" s="1"/>
      <c r="F167" s="29">
        <f>+F165+F166</f>
        <v>-388</v>
      </c>
      <c r="G167" s="29">
        <f>+G165+G166</f>
        <v>-1122</v>
      </c>
      <c r="H167" s="29">
        <f>+F167-G167</f>
        <v>734</v>
      </c>
      <c r="I167" s="29">
        <f>-H167/G167*100</f>
        <v>65.41889483065954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/>
      <c r="C168" s="1"/>
      <c r="D168" s="1"/>
      <c r="E168" s="1"/>
      <c r="F168" s="11"/>
      <c r="G168" s="11"/>
      <c r="H168" s="11"/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/>
      <c r="C169" s="1"/>
      <c r="D169" s="1"/>
      <c r="E169" s="1"/>
      <c r="F169" s="11"/>
      <c r="G169" s="11"/>
      <c r="H169" s="11"/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2.75">
      <c r="A170" s="1"/>
      <c r="B170" s="1" t="s">
        <v>178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2.75">
      <c r="A171" s="1"/>
      <c r="B171" s="1" t="s">
        <v>171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2.75">
      <c r="A172" s="1"/>
      <c r="B172" s="1" t="s">
        <v>176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2.75">
      <c r="A173" s="1"/>
      <c r="B173" s="1" t="s">
        <v>177</v>
      </c>
      <c r="C173" s="1"/>
      <c r="D173" s="1"/>
      <c r="E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2.75">
      <c r="A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2.75">
      <c r="A175" s="1">
        <v>18</v>
      </c>
      <c r="B175" s="2" t="s">
        <v>95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2.75">
      <c r="A176" s="1"/>
      <c r="B176" s="1" t="s">
        <v>189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/>
      <c r="B177" s="1" t="s">
        <v>190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 t="s">
        <v>172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 t="s">
        <v>173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/>
      <c r="B180" s="1" t="s">
        <v>174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/>
      <c r="B181" s="1" t="s">
        <v>175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>
        <v>19</v>
      </c>
      <c r="B183" s="2" t="s">
        <v>96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s="45" customFormat="1" ht="12.75">
      <c r="A184" s="1"/>
      <c r="B184" s="1" t="s">
        <v>191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s="45" customFormat="1" ht="12.75">
      <c r="A185" s="1"/>
      <c r="B185" s="1" t="s">
        <v>192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s="45" customFormat="1" ht="12.75">
      <c r="A186" s="1"/>
      <c r="B186" s="1" t="s">
        <v>230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s="45" customFormat="1" ht="12.75">
      <c r="A187" s="1"/>
      <c r="B187" s="1" t="s">
        <v>193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/>
      <c r="B188" s="4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>
        <v>20</v>
      </c>
      <c r="B189" s="2" t="s">
        <v>97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 t="s">
        <v>98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>
        <v>21</v>
      </c>
      <c r="B192" s="2" t="s">
        <v>99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 t="s">
        <v>161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</sheetData>
  <printOptions/>
  <pageMargins left="0.75" right="0.75" top="0.41" bottom="0.39" header="0.36" footer="0.3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2002-02-28T11:23:15Z</cp:lastPrinted>
  <dcterms:created xsi:type="dcterms:W3CDTF">1999-11-25T03:32:38Z</dcterms:created>
  <dcterms:modified xsi:type="dcterms:W3CDTF">2002-02-28T11:23:28Z</dcterms:modified>
  <cp:category/>
  <cp:version/>
  <cp:contentType/>
  <cp:contentStatus/>
</cp:coreProperties>
</file>